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kerikom\Desktop\já\"/>
    </mc:Choice>
  </mc:AlternateContent>
  <bookViews>
    <workbookView xWindow="0" yWindow="0" windowWidth="24000" windowHeight="9045"/>
  </bookViews>
  <sheets>
    <sheet name="List1" sheetId="2" r:id="rId1"/>
    <sheet name="15.3.Valmet" sheetId="1" r:id="rId2"/>
  </sheets>
  <calcPr calcId="0"/>
  <pivotCaches>
    <pivotCache cacheId="19" r:id="rId3"/>
    <pivotCache cacheId="23" r:id="rId4"/>
  </pivotCaches>
</workbook>
</file>

<file path=xl/calcChain.xml><?xml version="1.0" encoding="utf-8"?>
<calcChain xmlns="http://schemas.openxmlformats.org/spreadsheetml/2006/main">
  <c r="Q3" i="1" l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" i="1"/>
  <c r="J21" i="2"/>
  <c r="I21" i="2"/>
  <c r="H21" i="2"/>
  <c r="G21" i="2"/>
  <c r="F21" i="2"/>
  <c r="E21" i="2"/>
  <c r="D21" i="2"/>
  <c r="C21" i="2"/>
  <c r="B21" i="2"/>
</calcChain>
</file>

<file path=xl/sharedStrings.xml><?xml version="1.0" encoding="utf-8"?>
<sst xmlns="http://schemas.openxmlformats.org/spreadsheetml/2006/main" count="1075" uniqueCount="49">
  <si>
    <t>Sold-To Pt</t>
  </si>
  <si>
    <t>Ship-To</t>
  </si>
  <si>
    <t>OriginDoc.</t>
  </si>
  <si>
    <t>GI Date</t>
  </si>
  <si>
    <t>Dlv.Date</t>
  </si>
  <si>
    <t>Open qty</t>
  </si>
  <si>
    <t>Material</t>
  </si>
  <si>
    <t>Dlv.qty</t>
  </si>
  <si>
    <t>Unrestr.</t>
  </si>
  <si>
    <t>Customer material</t>
  </si>
  <si>
    <t>Description</t>
  </si>
  <si>
    <t>Controller name</t>
  </si>
  <si>
    <t>Document</t>
  </si>
  <si>
    <t>PO Number</t>
  </si>
  <si>
    <t>ShPt</t>
  </si>
  <si>
    <t>1764484A</t>
  </si>
  <si>
    <t>A2537803400  00007N90</t>
  </si>
  <si>
    <t>SUNROOF ASSY X253 M1 RETOOL GREIGE 7N90</t>
  </si>
  <si>
    <t>X253 M1</t>
  </si>
  <si>
    <t>1764486A</t>
  </si>
  <si>
    <t>A2537803400  00009F67</t>
  </si>
  <si>
    <t>SUNROOF ASSY X253 M1 RETOOL BLACK 9F67</t>
  </si>
  <si>
    <t>1764490A</t>
  </si>
  <si>
    <t>A2537804200  00009F67</t>
  </si>
  <si>
    <t>SUNROOF ASSY X253 M2 RETOOL BLACK 9F67</t>
  </si>
  <si>
    <t>X253 M2</t>
  </si>
  <si>
    <t>1764485A</t>
  </si>
  <si>
    <t>A2537803400  00001C51</t>
  </si>
  <si>
    <t>SUNROOF ASSY X253 M1 RETOOL PORCELA 1C51</t>
  </si>
  <si>
    <t>1764489A</t>
  </si>
  <si>
    <t>A2537804200  00001C51</t>
  </si>
  <si>
    <t>SUNROOF ASSY X253 M2 RETOOL PORCEL 1C51</t>
  </si>
  <si>
    <t>1764488A</t>
  </si>
  <si>
    <t>A2537804200  00007N90</t>
  </si>
  <si>
    <t>SUNROOF ASSY X253 M2 RETOOL GREIGE 7N90</t>
  </si>
  <si>
    <t>1762399A</t>
  </si>
  <si>
    <t>A2057820047</t>
  </si>
  <si>
    <t>SP CONNECTOR ASSY</t>
  </si>
  <si>
    <t>week</t>
  </si>
  <si>
    <t>Součet z Open qty</t>
  </si>
  <si>
    <t>Popisky řádků</t>
  </si>
  <si>
    <t>Celkový součet</t>
  </si>
  <si>
    <t>Popisky sloupců</t>
  </si>
  <si>
    <t>1764755A</t>
  </si>
  <si>
    <t>1764756A</t>
  </si>
  <si>
    <t>1764757A</t>
  </si>
  <si>
    <t>součet linky 4</t>
  </si>
  <si>
    <t>skladová zásoba</t>
  </si>
  <si>
    <t>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</si>
</sst>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11"/>
      <color rgb="FF006100"/>
      <name val="Arial"/>
      <family val="2"/>
      <charset val="238"/>
    </font>
    <font>
      <sz val="11"/>
      <color rgb="FF9C0006"/>
      <name val="Arial"/>
      <family val="2"/>
      <charset val="238"/>
    </font>
    <font>
      <sz val="11"/>
      <color rgb="FF9C6500"/>
      <name val="Arial"/>
      <family val="2"/>
      <charset val="238"/>
    </font>
    <font>
      <sz val="11"/>
      <color rgb="FF3F3F76"/>
      <name val="Arial"/>
      <family val="2"/>
      <charset val="238"/>
    </font>
    <font>
      <b/>
      <sz val="11"/>
      <color rgb="FF3F3F3F"/>
      <name val="Arial"/>
      <family val="2"/>
      <charset val="238"/>
    </font>
    <font>
      <b/>
      <sz val="11"/>
      <color rgb="FFFA7D00"/>
      <name val="Arial"/>
      <family val="2"/>
      <charset val="238"/>
    </font>
    <font>
      <sz val="11"/>
      <color rgb="FFFA7D00"/>
      <name val="Arial"/>
      <family val="2"/>
      <charset val="238"/>
    </font>
    <font>
      <b/>
      <sz val="11"/>
      <color theme="0"/>
      <name val="Arial"/>
      <family val="2"/>
      <charset val="238"/>
    </font>
    <font>
      <sz val="11"/>
      <color rgb="FFFF0000"/>
      <name val="Arial"/>
      <family val="2"/>
      <charset val="238"/>
    </font>
    <font>
      <i/>
      <sz val="11"/>
      <color rgb="FF7F7F7F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0"/>
      <name val="Arial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C000"/>
        <bgColor theme="4" tint="0.79998168889431442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4" tint="0.3999755851924192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14" fontId="0" fillId="0" borderId="0" xfId="0" applyNumberFormat="1"/>
    <xf numFmtId="0" fontId="0" fillId="0" borderId="0" xfId="0" applyNumberFormat="1"/>
    <xf numFmtId="0" fontId="16" fillId="33" borderId="10" xfId="0" applyFont="1" applyFill="1" applyBorder="1"/>
    <xf numFmtId="0" fontId="0" fillId="0" borderId="0" xfId="0" pivotButton="1"/>
    <xf numFmtId="0" fontId="0" fillId="0" borderId="0" xfId="0" applyAlignment="1">
      <alignment horizontal="left"/>
    </xf>
    <xf numFmtId="0" fontId="16" fillId="34" borderId="10" xfId="0" applyFont="1" applyFill="1" applyBorder="1"/>
    <xf numFmtId="0" fontId="0" fillId="35" borderId="0" xfId="0" applyFill="1"/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15.3.br&#233;my.xls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kerikova, Martina" refreshedDate="44270.290819212962" createdVersion="6" refreshedVersion="6" minRefreshableVersion="3" recordCount="258">
  <cacheSource type="worksheet">
    <worksheetSource ref="B1:Q259" sheet="15.3.Valmet"/>
  </cacheSource>
  <cacheFields count="16">
    <cacheField name="Sold-To Pt" numFmtId="0">
      <sharedItems containsSemiMixedTypes="0" containsString="0" containsNumber="1" containsInteger="1" minValue="202502" maxValue="202502"/>
    </cacheField>
    <cacheField name="Ship-To" numFmtId="0">
      <sharedItems containsSemiMixedTypes="0" containsString="0" containsNumber="1" containsInteger="1" minValue="311388" maxValue="311388"/>
    </cacheField>
    <cacheField name="OriginDoc." numFmtId="0">
      <sharedItems containsSemiMixedTypes="0" containsString="0" containsNumber="1" containsInteger="1" minValue="30050364" maxValue="30058341"/>
    </cacheField>
    <cacheField name="GI Date" numFmtId="14">
      <sharedItems containsSemiMixedTypes="0" containsNonDate="0" containsDate="1" containsString="0" minDate="2021-03-19T00:00:00" maxDate="2021-05-18T00:00:00"/>
    </cacheField>
    <cacheField name="Dlv.Date" numFmtId="14">
      <sharedItems containsSemiMixedTypes="0" containsNonDate="0" containsDate="1" containsString="0" minDate="2021-03-22T00:00:00" maxDate="2021-05-19T00:00:00"/>
    </cacheField>
    <cacheField name="Open qty" numFmtId="0">
      <sharedItems containsSemiMixedTypes="0" containsString="0" containsNumber="1" containsInteger="1" minValue="3" maxValue="672"/>
    </cacheField>
    <cacheField name="Material" numFmtId="0">
      <sharedItems count="7">
        <s v="1764484A"/>
        <s v="1764486A"/>
        <s v="1764490A"/>
        <s v="1764485A"/>
        <s v="1764489A"/>
        <s v="1764488A"/>
        <s v="1762399A"/>
      </sharedItems>
    </cacheField>
    <cacheField name="Dlv.qty" numFmtId="0">
      <sharedItems containsSemiMixedTypes="0" containsString="0" containsNumber="1" containsInteger="1" minValue="0" maxValue="0"/>
    </cacheField>
    <cacheField name="Unrestr." numFmtId="0">
      <sharedItems containsSemiMixedTypes="0" containsString="0" containsNumber="1" containsInteger="1" minValue="0" maxValue="85"/>
    </cacheField>
    <cacheField name="Customer material" numFmtId="0">
      <sharedItems/>
    </cacheField>
    <cacheField name="Description" numFmtId="0">
      <sharedItems/>
    </cacheField>
    <cacheField name="Controller name" numFmtId="0">
      <sharedItems/>
    </cacheField>
    <cacheField name="Document" numFmtId="0">
      <sharedItems containsNonDate="0" containsString="0" containsBlank="1"/>
    </cacheField>
    <cacheField name="PO Number" numFmtId="0">
      <sharedItems containsSemiMixedTypes="0" containsString="0" containsNumber="1" containsInteger="1" minValue="5500000606" maxValue="5500000606"/>
    </cacheField>
    <cacheField name="ShPt" numFmtId="0">
      <sharedItems containsSemiMixedTypes="0" containsString="0" containsNumber="1" containsInteger="1" minValue="2700" maxValue="2700"/>
    </cacheField>
    <cacheField name="week" numFmtId="0">
      <sharedItems containsSemiMixedTypes="0" containsString="0" containsNumber="1" containsInteger="1" minValue="12" maxValue="20" count="9">
        <n v="12"/>
        <n v="13"/>
        <n v="14"/>
        <n v="15"/>
        <n v="16"/>
        <n v="17"/>
        <n v="18"/>
        <n v="19"/>
        <n v="2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Skerikova, Martina" refreshedDate="44270.292375462966" createdVersion="6" refreshedVersion="6" minRefreshableVersion="3" recordCount="95">
  <cacheSource type="worksheet">
    <worksheetSource ref="B1:Q96" sheet="15.3.brémy" r:id="rId2"/>
  </cacheSource>
  <cacheFields count="16">
    <cacheField name="ShPt" numFmtId="0">
      <sharedItems containsSemiMixedTypes="0" containsString="0" containsNumber="1" containsInteger="1" minValue="2700" maxValue="2700"/>
    </cacheField>
    <cacheField name="Ship-To" numFmtId="0">
      <sharedItems containsSemiMixedTypes="0" containsString="0" containsNumber="1" containsInteger="1" minValue="311402" maxValue="311402"/>
    </cacheField>
    <cacheField name="Name 1" numFmtId="0">
      <sharedItems/>
    </cacheField>
    <cacheField name="Material" numFmtId="0">
      <sharedItems count="3">
        <s v="1764756A"/>
        <s v="1764757A"/>
        <s v="1764755A"/>
      </sharedItems>
    </cacheField>
    <cacheField name="Description" numFmtId="0">
      <sharedItems/>
    </cacheField>
    <cacheField name="GI Date" numFmtId="14">
      <sharedItems containsSemiMixedTypes="0" containsNonDate="0" containsDate="1" containsString="0" minDate="2021-03-15T00:00:00" maxDate="2021-05-18T00:00:00"/>
    </cacheField>
    <cacheField name="Open qty" numFmtId="0">
      <sharedItems containsSemiMixedTypes="0" containsString="0" containsNumber="1" containsInteger="1" minValue="1" maxValue="131"/>
    </cacheField>
    <cacheField name="CumQty" numFmtId="0">
      <sharedItems containsSemiMixedTypes="0" containsString="0" containsNumber="1" containsInteger="1" minValue="1" maxValue="2527"/>
    </cacheField>
    <cacheField name="Unrestr." numFmtId="0">
      <sharedItems containsSemiMixedTypes="0" containsString="0" containsNumber="1" containsInteger="1" minValue="5" maxValue="13"/>
    </cacheField>
    <cacheField name="OriginDoc." numFmtId="0">
      <sharedItems containsSemiMixedTypes="0" containsString="0" containsNumber="1" containsInteger="1" minValue="30063864" maxValue="30063935"/>
    </cacheField>
    <cacheField name="Cust.material" numFmtId="0">
      <sharedItems/>
    </cacheField>
    <cacheField name="SD Doc." numFmtId="0">
      <sharedItems containsNonDate="0" containsString="0" containsBlank="1"/>
    </cacheField>
    <cacheField name="Dlv.qty" numFmtId="0">
      <sharedItems containsSemiMixedTypes="0" containsString="0" containsNumber="1" containsInteger="1" minValue="0" maxValue="0"/>
    </cacheField>
    <cacheField name="Sold-To Pt" numFmtId="0">
      <sharedItems containsSemiMixedTypes="0" containsString="0" containsNumber="1" containsInteger="1" minValue="19250" maxValue="19250"/>
    </cacheField>
    <cacheField name="Mat.Av.Dt." numFmtId="14">
      <sharedItems containsSemiMixedTypes="0" containsNonDate="0" containsDate="1" containsString="0" minDate="2021-03-12T00:00:00" maxDate="2021-05-15T00:00:00"/>
    </cacheField>
    <cacheField name="week" numFmtId="0">
      <sharedItems containsSemiMixedTypes="0" containsString="0" containsNumber="1" containsInteger="1" minValue="11" maxValue="20" count="10">
        <n v="11"/>
        <n v="12"/>
        <n v="13"/>
        <n v="14"/>
        <n v="15"/>
        <n v="16"/>
        <n v="17"/>
        <n v="18"/>
        <n v="19"/>
        <n v="2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8">
  <r>
    <n v="202502"/>
    <n v="311388"/>
    <n v="30058340"/>
    <d v="2021-03-19T00:00:00"/>
    <d v="2021-03-22T00:00:00"/>
    <n v="3"/>
    <x v="0"/>
    <n v="0"/>
    <n v="48"/>
    <s v="A2537803400  00007N90"/>
    <s v="SUNROOF ASSY X253 M1 RETOOL GREIGE 7N90"/>
    <s v="X253 M1"/>
    <m/>
    <n v="5500000606"/>
    <n v="2700"/>
    <x v="0"/>
  </r>
  <r>
    <n v="202502"/>
    <n v="311388"/>
    <n v="30058341"/>
    <d v="2021-03-19T00:00:00"/>
    <d v="2021-03-22T00:00:00"/>
    <n v="80"/>
    <x v="1"/>
    <n v="0"/>
    <n v="85"/>
    <s v="A2537803400  00009F67"/>
    <s v="SUNROOF ASSY X253 M1 RETOOL BLACK 9F67"/>
    <s v="X253 M1"/>
    <m/>
    <n v="5500000606"/>
    <n v="2700"/>
    <x v="0"/>
  </r>
  <r>
    <n v="202502"/>
    <n v="311388"/>
    <n v="30058328"/>
    <d v="2021-03-22T00:00:00"/>
    <d v="2021-03-23T00:00:00"/>
    <n v="84"/>
    <x v="2"/>
    <n v="0"/>
    <n v="20"/>
    <s v="A2537804200  00009F67"/>
    <s v="SUNROOF ASSY X253 M2 RETOOL BLACK 9F67"/>
    <s v="X253 M2"/>
    <m/>
    <n v="5500000606"/>
    <n v="2700"/>
    <x v="0"/>
  </r>
  <r>
    <n v="202502"/>
    <n v="311388"/>
    <n v="30058340"/>
    <d v="2021-03-22T00:00:00"/>
    <d v="2021-03-23T00:00:00"/>
    <n v="20"/>
    <x v="0"/>
    <n v="0"/>
    <n v="48"/>
    <s v="A2537803400  00007N90"/>
    <s v="SUNROOF ASSY X253 M1 RETOOL GREIGE 7N90"/>
    <s v="X253 M1"/>
    <m/>
    <n v="5500000606"/>
    <n v="2700"/>
    <x v="0"/>
  </r>
  <r>
    <n v="202502"/>
    <n v="311388"/>
    <n v="30058341"/>
    <d v="2021-03-22T00:00:00"/>
    <d v="2021-03-23T00:00:00"/>
    <n v="100"/>
    <x v="1"/>
    <n v="0"/>
    <n v="85"/>
    <s v="A2537803400  00009F67"/>
    <s v="SUNROOF ASSY X253 M1 RETOOL BLACK 9F67"/>
    <s v="X253 M1"/>
    <m/>
    <n v="5500000606"/>
    <n v="2700"/>
    <x v="0"/>
  </r>
  <r>
    <n v="202502"/>
    <n v="311388"/>
    <n v="30058339"/>
    <d v="2021-03-23T00:00:00"/>
    <d v="2021-03-24T00:00:00"/>
    <n v="20"/>
    <x v="3"/>
    <n v="0"/>
    <n v="8"/>
    <s v="A2537803400  00001C51"/>
    <s v="SUNROOF ASSY X253 M1 RETOOL PORCELA 1C51"/>
    <s v="X253 M1"/>
    <m/>
    <n v="5500000606"/>
    <n v="2700"/>
    <x v="0"/>
  </r>
  <r>
    <n v="202502"/>
    <n v="311388"/>
    <n v="30058328"/>
    <d v="2021-03-23T00:00:00"/>
    <d v="2021-03-24T00:00:00"/>
    <n v="106"/>
    <x v="2"/>
    <n v="0"/>
    <n v="20"/>
    <s v="A2537804200  00009F67"/>
    <s v="SUNROOF ASSY X253 M2 RETOOL BLACK 9F67"/>
    <s v="X253 M2"/>
    <m/>
    <n v="5500000606"/>
    <n v="2700"/>
    <x v="0"/>
  </r>
  <r>
    <n v="202502"/>
    <n v="311388"/>
    <n v="30058329"/>
    <d v="2021-03-23T00:00:00"/>
    <d v="2021-03-24T00:00:00"/>
    <n v="16"/>
    <x v="4"/>
    <n v="0"/>
    <n v="0"/>
    <s v="A2537804200  00001C51"/>
    <s v="SUNROOF ASSY X253 M2 RETOOL PORCEL 1C51"/>
    <s v="X253 M2"/>
    <m/>
    <n v="5500000606"/>
    <n v="2700"/>
    <x v="0"/>
  </r>
  <r>
    <n v="202502"/>
    <n v="311388"/>
    <n v="30058340"/>
    <d v="2021-03-23T00:00:00"/>
    <d v="2021-03-24T00:00:00"/>
    <n v="40"/>
    <x v="0"/>
    <n v="0"/>
    <n v="48"/>
    <s v="A2537803400  00007N90"/>
    <s v="SUNROOF ASSY X253 M1 RETOOL GREIGE 7N90"/>
    <s v="X253 M1"/>
    <m/>
    <n v="5500000606"/>
    <n v="2700"/>
    <x v="0"/>
  </r>
  <r>
    <n v="202502"/>
    <n v="311388"/>
    <n v="30058341"/>
    <d v="2021-03-23T00:00:00"/>
    <d v="2021-03-24T00:00:00"/>
    <n v="100"/>
    <x v="1"/>
    <n v="0"/>
    <n v="85"/>
    <s v="A2537803400  00009F67"/>
    <s v="SUNROOF ASSY X253 M1 RETOOL BLACK 9F67"/>
    <s v="X253 M1"/>
    <m/>
    <n v="5500000606"/>
    <n v="2700"/>
    <x v="0"/>
  </r>
  <r>
    <n v="202502"/>
    <n v="311388"/>
    <n v="30058327"/>
    <d v="2021-03-23T00:00:00"/>
    <d v="2021-03-24T00:00:00"/>
    <n v="42"/>
    <x v="5"/>
    <n v="0"/>
    <n v="0"/>
    <s v="A2537804200  00007N90"/>
    <s v="SUNROOF ASSY X253 M2 RETOOL GREIGE 7N90"/>
    <s v="X253 M2"/>
    <m/>
    <n v="5500000606"/>
    <n v="2700"/>
    <x v="0"/>
  </r>
  <r>
    <n v="202502"/>
    <n v="311388"/>
    <n v="30058329"/>
    <d v="2021-03-24T00:00:00"/>
    <d v="2021-03-25T00:00:00"/>
    <n v="32"/>
    <x v="4"/>
    <n v="0"/>
    <n v="0"/>
    <s v="A2537804200  00001C51"/>
    <s v="SUNROOF ASSY X253 M2 RETOOL PORCEL 1C51"/>
    <s v="X253 M2"/>
    <m/>
    <n v="5500000606"/>
    <n v="2700"/>
    <x v="0"/>
  </r>
  <r>
    <n v="202502"/>
    <n v="311388"/>
    <n v="30058339"/>
    <d v="2021-03-24T00:00:00"/>
    <d v="2021-03-25T00:00:00"/>
    <n v="40"/>
    <x v="3"/>
    <n v="0"/>
    <n v="8"/>
    <s v="A2537803400  00001C51"/>
    <s v="SUNROOF ASSY X253 M1 RETOOL PORCELA 1C51"/>
    <s v="X253 M1"/>
    <m/>
    <n v="5500000606"/>
    <n v="2700"/>
    <x v="0"/>
  </r>
  <r>
    <n v="202502"/>
    <n v="311388"/>
    <n v="30058340"/>
    <d v="2021-03-24T00:00:00"/>
    <d v="2021-03-25T00:00:00"/>
    <n v="40"/>
    <x v="0"/>
    <n v="0"/>
    <n v="48"/>
    <s v="A2537803400  00007N90"/>
    <s v="SUNROOF ASSY X253 M1 RETOOL GREIGE 7N90"/>
    <s v="X253 M1"/>
    <m/>
    <n v="5500000606"/>
    <n v="2700"/>
    <x v="0"/>
  </r>
  <r>
    <n v="202502"/>
    <n v="311388"/>
    <n v="30058328"/>
    <d v="2021-03-24T00:00:00"/>
    <d v="2021-03-25T00:00:00"/>
    <n v="98"/>
    <x v="2"/>
    <n v="0"/>
    <n v="20"/>
    <s v="A2537804200  00009F67"/>
    <s v="SUNROOF ASSY X253 M2 RETOOL BLACK 9F67"/>
    <s v="X253 M2"/>
    <m/>
    <n v="5500000606"/>
    <n v="2700"/>
    <x v="0"/>
  </r>
  <r>
    <n v="202502"/>
    <n v="311388"/>
    <n v="30058341"/>
    <d v="2021-03-24T00:00:00"/>
    <d v="2021-03-25T00:00:00"/>
    <n v="100"/>
    <x v="1"/>
    <n v="0"/>
    <n v="85"/>
    <s v="A2537803400  00009F67"/>
    <s v="SUNROOF ASSY X253 M1 RETOOL BLACK 9F67"/>
    <s v="X253 M1"/>
    <m/>
    <n v="5500000606"/>
    <n v="2700"/>
    <x v="0"/>
  </r>
  <r>
    <n v="202502"/>
    <n v="311388"/>
    <n v="30058327"/>
    <d v="2021-03-24T00:00:00"/>
    <d v="2021-03-25T00:00:00"/>
    <n v="34"/>
    <x v="5"/>
    <n v="0"/>
    <n v="0"/>
    <s v="A2537804200  00007N90"/>
    <s v="SUNROOF ASSY X253 M2 RETOOL GREIGE 7N90"/>
    <s v="X253 M2"/>
    <m/>
    <n v="5500000606"/>
    <n v="2700"/>
    <x v="0"/>
  </r>
  <r>
    <n v="202502"/>
    <n v="311388"/>
    <n v="30050364"/>
    <d v="2021-03-24T00:00:00"/>
    <d v="2021-03-25T00:00:00"/>
    <n v="388"/>
    <x v="6"/>
    <n v="0"/>
    <n v="0"/>
    <s v="A2057820047"/>
    <s v="SP CONNECTOR ASSY"/>
    <s v="X253 M1"/>
    <m/>
    <n v="5500000606"/>
    <n v="2700"/>
    <x v="0"/>
  </r>
  <r>
    <n v="202502"/>
    <n v="311388"/>
    <n v="30058340"/>
    <d v="2021-03-25T00:00:00"/>
    <d v="2021-03-26T00:00:00"/>
    <n v="20"/>
    <x v="0"/>
    <n v="0"/>
    <n v="48"/>
    <s v="A2537803400  00007N90"/>
    <s v="SUNROOF ASSY X253 M1 RETOOL GREIGE 7N90"/>
    <s v="X253 M1"/>
    <m/>
    <n v="5500000606"/>
    <n v="2700"/>
    <x v="0"/>
  </r>
  <r>
    <n v="202502"/>
    <n v="311388"/>
    <n v="30058341"/>
    <d v="2021-03-25T00:00:00"/>
    <d v="2021-03-26T00:00:00"/>
    <n v="120"/>
    <x v="1"/>
    <n v="0"/>
    <n v="85"/>
    <s v="A2537803400  00009F67"/>
    <s v="SUNROOF ASSY X253 M1 RETOOL BLACK 9F67"/>
    <s v="X253 M1"/>
    <m/>
    <n v="5500000606"/>
    <n v="2700"/>
    <x v="0"/>
  </r>
  <r>
    <n v="202502"/>
    <n v="311388"/>
    <n v="30058328"/>
    <d v="2021-03-25T00:00:00"/>
    <d v="2021-03-26T00:00:00"/>
    <n v="120"/>
    <x v="2"/>
    <n v="0"/>
    <n v="20"/>
    <s v="A2537804200  00009F67"/>
    <s v="SUNROOF ASSY X253 M2 RETOOL BLACK 9F67"/>
    <s v="X253 M2"/>
    <m/>
    <n v="5500000606"/>
    <n v="2700"/>
    <x v="0"/>
  </r>
  <r>
    <n v="202502"/>
    <n v="311388"/>
    <n v="30058327"/>
    <d v="2021-03-25T00:00:00"/>
    <d v="2021-03-26T00:00:00"/>
    <n v="26"/>
    <x v="5"/>
    <n v="0"/>
    <n v="0"/>
    <s v="A2537804200  00007N90"/>
    <s v="SUNROOF ASSY X253 M2 RETOOL GREIGE 7N90"/>
    <s v="X253 M2"/>
    <m/>
    <n v="5500000606"/>
    <n v="2700"/>
    <x v="0"/>
  </r>
  <r>
    <n v="202502"/>
    <n v="311388"/>
    <n v="30058339"/>
    <d v="2021-03-25T00:00:00"/>
    <d v="2021-03-26T00:00:00"/>
    <n v="20"/>
    <x v="3"/>
    <n v="0"/>
    <n v="8"/>
    <s v="A2537803400  00001C51"/>
    <s v="SUNROOF ASSY X253 M1 RETOOL PORCELA 1C51"/>
    <s v="X253 M1"/>
    <m/>
    <n v="5500000606"/>
    <n v="2700"/>
    <x v="0"/>
  </r>
  <r>
    <n v="202502"/>
    <n v="311388"/>
    <n v="30050364"/>
    <d v="2021-03-25T00:00:00"/>
    <d v="2021-03-26T00:00:00"/>
    <n v="672"/>
    <x v="6"/>
    <n v="0"/>
    <n v="0"/>
    <s v="A2057820047"/>
    <s v="SP CONNECTOR ASSY"/>
    <s v="X253 M1"/>
    <m/>
    <n v="5500000606"/>
    <n v="2700"/>
    <x v="0"/>
  </r>
  <r>
    <n v="202502"/>
    <n v="311388"/>
    <n v="30058329"/>
    <d v="2021-03-25T00:00:00"/>
    <d v="2021-03-26T00:00:00"/>
    <n v="22"/>
    <x v="4"/>
    <n v="0"/>
    <n v="0"/>
    <s v="A2537804200  00001C51"/>
    <s v="SUNROOF ASSY X253 M2 RETOOL PORCEL 1C51"/>
    <s v="X253 M2"/>
    <m/>
    <n v="5500000606"/>
    <n v="2700"/>
    <x v="0"/>
  </r>
  <r>
    <n v="202502"/>
    <n v="311388"/>
    <n v="30058328"/>
    <d v="2021-03-26T00:00:00"/>
    <d v="2021-03-29T00:00:00"/>
    <n v="234"/>
    <x v="2"/>
    <n v="0"/>
    <n v="20"/>
    <s v="A2537804200  00009F67"/>
    <s v="SUNROOF ASSY X253 M2 RETOOL BLACK 9F67"/>
    <s v="X253 M2"/>
    <m/>
    <n v="5500000606"/>
    <n v="2700"/>
    <x v="1"/>
  </r>
  <r>
    <n v="202502"/>
    <n v="311388"/>
    <n v="30058327"/>
    <d v="2021-03-26T00:00:00"/>
    <d v="2021-03-29T00:00:00"/>
    <n v="52"/>
    <x v="5"/>
    <n v="0"/>
    <n v="0"/>
    <s v="A2537804200  00007N90"/>
    <s v="SUNROOF ASSY X253 M2 RETOOL GREIGE 7N90"/>
    <s v="X253 M2"/>
    <m/>
    <n v="5500000606"/>
    <n v="2700"/>
    <x v="1"/>
  </r>
  <r>
    <n v="202502"/>
    <n v="311388"/>
    <n v="30058329"/>
    <d v="2021-03-26T00:00:00"/>
    <d v="2021-03-29T00:00:00"/>
    <n v="34"/>
    <x v="4"/>
    <n v="0"/>
    <n v="0"/>
    <s v="A2537804200  00001C51"/>
    <s v="SUNROOF ASSY X253 M2 RETOOL PORCEL 1C51"/>
    <s v="X253 M2"/>
    <m/>
    <n v="5500000606"/>
    <n v="2700"/>
    <x v="1"/>
  </r>
  <r>
    <n v="202502"/>
    <n v="311388"/>
    <n v="30058339"/>
    <d v="2021-03-26T00:00:00"/>
    <d v="2021-03-29T00:00:00"/>
    <n v="40"/>
    <x v="3"/>
    <n v="0"/>
    <n v="8"/>
    <s v="A2537803400  00001C51"/>
    <s v="SUNROOF ASSY X253 M1 RETOOL PORCELA 1C51"/>
    <s v="X253 M1"/>
    <m/>
    <n v="5500000606"/>
    <n v="2700"/>
    <x v="1"/>
  </r>
  <r>
    <n v="202502"/>
    <n v="311388"/>
    <n v="30058340"/>
    <d v="2021-03-26T00:00:00"/>
    <d v="2021-03-29T00:00:00"/>
    <n v="60"/>
    <x v="0"/>
    <n v="0"/>
    <n v="48"/>
    <s v="A2537803400  00007N90"/>
    <s v="SUNROOF ASSY X253 M1 RETOOL GREIGE 7N90"/>
    <s v="X253 M1"/>
    <m/>
    <n v="5500000606"/>
    <n v="2700"/>
    <x v="1"/>
  </r>
  <r>
    <n v="202502"/>
    <n v="311388"/>
    <n v="30058341"/>
    <d v="2021-03-26T00:00:00"/>
    <d v="2021-03-29T00:00:00"/>
    <n v="220"/>
    <x v="1"/>
    <n v="0"/>
    <n v="85"/>
    <s v="A2537803400  00009F67"/>
    <s v="SUNROOF ASSY X253 M1 RETOOL BLACK 9F67"/>
    <s v="X253 M1"/>
    <m/>
    <n v="5500000606"/>
    <n v="2700"/>
    <x v="1"/>
  </r>
  <r>
    <n v="202502"/>
    <n v="311388"/>
    <n v="30050364"/>
    <d v="2021-03-26T00:00:00"/>
    <d v="2021-03-29T00:00:00"/>
    <n v="672"/>
    <x v="6"/>
    <n v="0"/>
    <n v="0"/>
    <s v="A2057820047"/>
    <s v="SP CONNECTOR ASSY"/>
    <s v="X253 M1"/>
    <m/>
    <n v="5500000606"/>
    <n v="2700"/>
    <x v="1"/>
  </r>
  <r>
    <n v="202502"/>
    <n v="311388"/>
    <n v="30058329"/>
    <d v="2021-03-29T00:00:00"/>
    <d v="2021-03-30T00:00:00"/>
    <n v="56"/>
    <x v="4"/>
    <n v="0"/>
    <n v="0"/>
    <s v="A2537804200  00001C51"/>
    <s v="SUNROOF ASSY X253 M2 RETOOL PORCEL 1C51"/>
    <s v="X253 M2"/>
    <m/>
    <n v="5500000606"/>
    <n v="2700"/>
    <x v="1"/>
  </r>
  <r>
    <n v="202502"/>
    <n v="311388"/>
    <n v="30058328"/>
    <d v="2021-03-29T00:00:00"/>
    <d v="2021-03-30T00:00:00"/>
    <n v="224"/>
    <x v="2"/>
    <n v="0"/>
    <n v="20"/>
    <s v="A2537804200  00009F67"/>
    <s v="SUNROOF ASSY X253 M2 RETOOL BLACK 9F67"/>
    <s v="X253 M2"/>
    <m/>
    <n v="5500000606"/>
    <n v="2700"/>
    <x v="1"/>
  </r>
  <r>
    <n v="202502"/>
    <n v="311388"/>
    <n v="30058339"/>
    <d v="2021-03-29T00:00:00"/>
    <d v="2021-03-30T00:00:00"/>
    <n v="60"/>
    <x v="3"/>
    <n v="0"/>
    <n v="8"/>
    <s v="A2537803400  00001C51"/>
    <s v="SUNROOF ASSY X253 M1 RETOOL PORCELA 1C51"/>
    <s v="X253 M1"/>
    <m/>
    <n v="5500000606"/>
    <n v="2700"/>
    <x v="1"/>
  </r>
  <r>
    <n v="202502"/>
    <n v="311388"/>
    <n v="30058340"/>
    <d v="2021-03-29T00:00:00"/>
    <d v="2021-03-30T00:00:00"/>
    <n v="60"/>
    <x v="0"/>
    <n v="0"/>
    <n v="48"/>
    <s v="A2537803400  00007N90"/>
    <s v="SUNROOF ASSY X253 M1 RETOOL GREIGE 7N90"/>
    <s v="X253 M1"/>
    <m/>
    <n v="5500000606"/>
    <n v="2700"/>
    <x v="1"/>
  </r>
  <r>
    <n v="202502"/>
    <n v="311388"/>
    <n v="30058341"/>
    <d v="2021-03-29T00:00:00"/>
    <d v="2021-03-30T00:00:00"/>
    <n v="240"/>
    <x v="1"/>
    <n v="0"/>
    <n v="85"/>
    <s v="A2537803400  00009F67"/>
    <s v="SUNROOF ASSY X253 M1 RETOOL BLACK 9F67"/>
    <s v="X253 M1"/>
    <m/>
    <n v="5500000606"/>
    <n v="2700"/>
    <x v="1"/>
  </r>
  <r>
    <n v="202502"/>
    <n v="311388"/>
    <n v="30058327"/>
    <d v="2021-03-29T00:00:00"/>
    <d v="2021-03-30T00:00:00"/>
    <n v="56"/>
    <x v="5"/>
    <n v="0"/>
    <n v="0"/>
    <s v="A2537804200  00007N90"/>
    <s v="SUNROOF ASSY X253 M2 RETOOL GREIGE 7N90"/>
    <s v="X253 M2"/>
    <m/>
    <n v="5500000606"/>
    <n v="2700"/>
    <x v="1"/>
  </r>
  <r>
    <n v="202502"/>
    <n v="311388"/>
    <n v="30050364"/>
    <d v="2021-03-29T00:00:00"/>
    <d v="2021-03-30T00:00:00"/>
    <n v="224"/>
    <x v="6"/>
    <n v="0"/>
    <n v="0"/>
    <s v="A2057820047"/>
    <s v="SP CONNECTOR ASSY"/>
    <s v="X253 M1"/>
    <m/>
    <n v="5500000606"/>
    <n v="2700"/>
    <x v="1"/>
  </r>
  <r>
    <n v="202502"/>
    <n v="311388"/>
    <n v="30058329"/>
    <d v="2021-03-30T00:00:00"/>
    <d v="2021-03-31T00:00:00"/>
    <n v="32"/>
    <x v="4"/>
    <n v="0"/>
    <n v="0"/>
    <s v="A2537804200  00001C51"/>
    <s v="SUNROOF ASSY X253 M2 RETOOL PORCEL 1C51"/>
    <s v="X253 M2"/>
    <m/>
    <n v="5500000606"/>
    <n v="2700"/>
    <x v="1"/>
  </r>
  <r>
    <n v="202502"/>
    <n v="311388"/>
    <n v="30058328"/>
    <d v="2021-03-30T00:00:00"/>
    <d v="2021-03-31T00:00:00"/>
    <n v="98"/>
    <x v="2"/>
    <n v="0"/>
    <n v="20"/>
    <s v="A2537804200  00009F67"/>
    <s v="SUNROOF ASSY X253 M2 RETOOL BLACK 9F67"/>
    <s v="X253 M2"/>
    <m/>
    <n v="5500000606"/>
    <n v="2700"/>
    <x v="1"/>
  </r>
  <r>
    <n v="202502"/>
    <n v="311388"/>
    <n v="30058339"/>
    <d v="2021-03-30T00:00:00"/>
    <d v="2021-03-31T00:00:00"/>
    <n v="20"/>
    <x v="3"/>
    <n v="0"/>
    <n v="8"/>
    <s v="A2537803400  00001C51"/>
    <s v="SUNROOF ASSY X253 M1 RETOOL PORCELA 1C51"/>
    <s v="X253 M1"/>
    <m/>
    <n v="5500000606"/>
    <n v="2700"/>
    <x v="1"/>
  </r>
  <r>
    <n v="202502"/>
    <n v="311388"/>
    <n v="30058341"/>
    <d v="2021-03-30T00:00:00"/>
    <d v="2021-03-31T00:00:00"/>
    <n v="100"/>
    <x v="1"/>
    <n v="0"/>
    <n v="85"/>
    <s v="A2537803400  00009F67"/>
    <s v="SUNROOF ASSY X253 M1 RETOOL BLACK 9F67"/>
    <s v="X253 M1"/>
    <m/>
    <n v="5500000606"/>
    <n v="2700"/>
    <x v="1"/>
  </r>
  <r>
    <n v="202502"/>
    <n v="311388"/>
    <n v="30058327"/>
    <d v="2021-03-30T00:00:00"/>
    <d v="2021-03-31T00:00:00"/>
    <n v="12"/>
    <x v="5"/>
    <n v="0"/>
    <n v="0"/>
    <s v="A2537804200  00007N90"/>
    <s v="SUNROOF ASSY X253 M2 RETOOL GREIGE 7N90"/>
    <s v="X253 M2"/>
    <m/>
    <n v="5500000606"/>
    <n v="2700"/>
    <x v="1"/>
  </r>
  <r>
    <n v="202502"/>
    <n v="311388"/>
    <n v="30050364"/>
    <d v="2021-03-30T00:00:00"/>
    <d v="2021-03-31T00:00:00"/>
    <n v="224"/>
    <x v="6"/>
    <n v="0"/>
    <n v="0"/>
    <s v="A2057820047"/>
    <s v="SP CONNECTOR ASSY"/>
    <s v="X253 M1"/>
    <m/>
    <n v="5500000606"/>
    <n v="2700"/>
    <x v="1"/>
  </r>
  <r>
    <n v="202502"/>
    <n v="311388"/>
    <n v="30058328"/>
    <d v="2021-03-31T00:00:00"/>
    <d v="2021-04-01T00:00:00"/>
    <n v="106"/>
    <x v="2"/>
    <n v="0"/>
    <n v="20"/>
    <s v="A2537804200  00009F67"/>
    <s v="SUNROOF ASSY X253 M2 RETOOL BLACK 9F67"/>
    <s v="X253 M2"/>
    <m/>
    <n v="5500000606"/>
    <n v="2700"/>
    <x v="1"/>
  </r>
  <r>
    <n v="202502"/>
    <n v="311388"/>
    <n v="30058329"/>
    <d v="2021-03-31T00:00:00"/>
    <d v="2021-04-01T00:00:00"/>
    <n v="34"/>
    <x v="4"/>
    <n v="0"/>
    <n v="0"/>
    <s v="A2537804200  00001C51"/>
    <s v="SUNROOF ASSY X253 M2 RETOOL PORCEL 1C51"/>
    <s v="X253 M2"/>
    <m/>
    <n v="5500000606"/>
    <n v="2700"/>
    <x v="1"/>
  </r>
  <r>
    <n v="202502"/>
    <n v="311388"/>
    <n v="30058339"/>
    <d v="2021-03-31T00:00:00"/>
    <d v="2021-04-01T00:00:00"/>
    <n v="40"/>
    <x v="3"/>
    <n v="0"/>
    <n v="8"/>
    <s v="A2537803400  00001C51"/>
    <s v="SUNROOF ASSY X253 M1 RETOOL PORCELA 1C51"/>
    <s v="X253 M1"/>
    <m/>
    <n v="5500000606"/>
    <n v="2700"/>
    <x v="1"/>
  </r>
  <r>
    <n v="202502"/>
    <n v="311388"/>
    <n v="30058327"/>
    <d v="2021-03-31T00:00:00"/>
    <d v="2021-04-01T00:00:00"/>
    <n v="18"/>
    <x v="5"/>
    <n v="0"/>
    <n v="0"/>
    <s v="A2537804200  00007N90"/>
    <s v="SUNROOF ASSY X253 M2 RETOOL GREIGE 7N90"/>
    <s v="X253 M2"/>
    <m/>
    <n v="5500000606"/>
    <n v="2700"/>
    <x v="1"/>
  </r>
  <r>
    <n v="202502"/>
    <n v="311388"/>
    <n v="30058340"/>
    <d v="2021-03-31T00:00:00"/>
    <d v="2021-04-01T00:00:00"/>
    <n v="20"/>
    <x v="0"/>
    <n v="0"/>
    <n v="48"/>
    <s v="A2537803400  00007N90"/>
    <s v="SUNROOF ASSY X253 M1 RETOOL GREIGE 7N90"/>
    <s v="X253 M1"/>
    <m/>
    <n v="5500000606"/>
    <n v="2700"/>
    <x v="1"/>
  </r>
  <r>
    <n v="202502"/>
    <n v="311388"/>
    <n v="30058341"/>
    <d v="2021-03-31T00:00:00"/>
    <d v="2021-04-01T00:00:00"/>
    <n v="100"/>
    <x v="1"/>
    <n v="0"/>
    <n v="85"/>
    <s v="A2537803400  00009F67"/>
    <s v="SUNROOF ASSY X253 M1 RETOOL BLACK 9F67"/>
    <s v="X253 M1"/>
    <m/>
    <n v="5500000606"/>
    <n v="2700"/>
    <x v="1"/>
  </r>
  <r>
    <n v="202502"/>
    <n v="311388"/>
    <n v="30050364"/>
    <d v="2021-03-31T00:00:00"/>
    <d v="2021-04-01T00:00:00"/>
    <n v="448"/>
    <x v="6"/>
    <n v="0"/>
    <n v="0"/>
    <s v="A2057820047"/>
    <s v="SP CONNECTOR ASSY"/>
    <s v="X253 M1"/>
    <m/>
    <n v="5500000606"/>
    <n v="2700"/>
    <x v="1"/>
  </r>
  <r>
    <n v="202502"/>
    <n v="311388"/>
    <n v="30058328"/>
    <d v="2021-04-02T00:00:00"/>
    <d v="2021-04-06T00:00:00"/>
    <n v="118"/>
    <x v="2"/>
    <n v="0"/>
    <n v="20"/>
    <s v="A2537804200  00009F67"/>
    <s v="SUNROOF ASSY X253 M2 RETOOL BLACK 9F67"/>
    <s v="X253 M2"/>
    <m/>
    <n v="5500000606"/>
    <n v="2700"/>
    <x v="2"/>
  </r>
  <r>
    <n v="202502"/>
    <n v="311388"/>
    <n v="30058329"/>
    <d v="2021-04-02T00:00:00"/>
    <d v="2021-04-06T00:00:00"/>
    <n v="26"/>
    <x v="4"/>
    <n v="0"/>
    <n v="0"/>
    <s v="A2537804200  00001C51"/>
    <s v="SUNROOF ASSY X253 M2 RETOOL PORCEL 1C51"/>
    <s v="X253 M2"/>
    <m/>
    <n v="5500000606"/>
    <n v="2700"/>
    <x v="2"/>
  </r>
  <r>
    <n v="202502"/>
    <n v="311388"/>
    <n v="30058340"/>
    <d v="2021-04-02T00:00:00"/>
    <d v="2021-04-06T00:00:00"/>
    <n v="20"/>
    <x v="0"/>
    <n v="0"/>
    <n v="48"/>
    <s v="A2537803400  00007N90"/>
    <s v="SUNROOF ASSY X253 M1 RETOOL GREIGE 7N90"/>
    <s v="X253 M1"/>
    <m/>
    <n v="5500000606"/>
    <n v="2700"/>
    <x v="2"/>
  </r>
  <r>
    <n v="202502"/>
    <n v="311388"/>
    <n v="30058341"/>
    <d v="2021-04-02T00:00:00"/>
    <d v="2021-04-06T00:00:00"/>
    <n v="120"/>
    <x v="1"/>
    <n v="0"/>
    <n v="85"/>
    <s v="A2537803400  00009F67"/>
    <s v="SUNROOF ASSY X253 M1 RETOOL BLACK 9F67"/>
    <s v="X253 M1"/>
    <m/>
    <n v="5500000606"/>
    <n v="2700"/>
    <x v="2"/>
  </r>
  <r>
    <n v="202502"/>
    <n v="311388"/>
    <n v="30050364"/>
    <d v="2021-04-02T00:00:00"/>
    <d v="2021-04-06T00:00:00"/>
    <n v="224"/>
    <x v="6"/>
    <n v="0"/>
    <n v="0"/>
    <s v="A2057820047"/>
    <s v="SP CONNECTOR ASSY"/>
    <s v="X253 M1"/>
    <m/>
    <n v="5500000606"/>
    <n v="2700"/>
    <x v="2"/>
  </r>
  <r>
    <n v="202502"/>
    <n v="311388"/>
    <n v="30058327"/>
    <d v="2021-04-02T00:00:00"/>
    <d v="2021-04-06T00:00:00"/>
    <n v="10"/>
    <x v="5"/>
    <n v="0"/>
    <n v="0"/>
    <s v="A2537804200  00007N90"/>
    <s v="SUNROOF ASSY X253 M2 RETOOL GREIGE 7N90"/>
    <s v="X253 M2"/>
    <m/>
    <n v="5500000606"/>
    <n v="2700"/>
    <x v="2"/>
  </r>
  <r>
    <n v="202502"/>
    <n v="311388"/>
    <n v="30058339"/>
    <d v="2021-04-02T00:00:00"/>
    <d v="2021-04-06T00:00:00"/>
    <n v="20"/>
    <x v="3"/>
    <n v="0"/>
    <n v="8"/>
    <s v="A2537803400  00001C51"/>
    <s v="SUNROOF ASSY X253 M1 RETOOL PORCELA 1C51"/>
    <s v="X253 M1"/>
    <m/>
    <n v="5500000606"/>
    <n v="2700"/>
    <x v="2"/>
  </r>
  <r>
    <n v="202502"/>
    <n v="311388"/>
    <n v="30050364"/>
    <d v="2021-04-06T00:00:00"/>
    <d v="2021-04-07T00:00:00"/>
    <n v="448"/>
    <x v="6"/>
    <n v="0"/>
    <n v="0"/>
    <s v="A2057820047"/>
    <s v="SP CONNECTOR ASSY"/>
    <s v="X253 M1"/>
    <m/>
    <n v="5500000606"/>
    <n v="2700"/>
    <x v="2"/>
  </r>
  <r>
    <n v="202502"/>
    <n v="311388"/>
    <n v="30058328"/>
    <d v="2021-04-06T00:00:00"/>
    <d v="2021-04-07T00:00:00"/>
    <n v="90"/>
    <x v="2"/>
    <n v="0"/>
    <n v="20"/>
    <s v="A2537804200  00009F67"/>
    <s v="SUNROOF ASSY X253 M2 RETOOL BLACK 9F67"/>
    <s v="X253 M2"/>
    <m/>
    <n v="5500000606"/>
    <n v="2700"/>
    <x v="2"/>
  </r>
  <r>
    <n v="202502"/>
    <n v="311388"/>
    <n v="30058341"/>
    <d v="2021-04-06T00:00:00"/>
    <d v="2021-04-07T00:00:00"/>
    <n v="80"/>
    <x v="1"/>
    <n v="0"/>
    <n v="85"/>
    <s v="A2537803400  00009F67"/>
    <s v="SUNROOF ASSY X253 M1 RETOOL BLACK 9F67"/>
    <s v="X253 M1"/>
    <m/>
    <n v="5500000606"/>
    <n v="2700"/>
    <x v="2"/>
  </r>
  <r>
    <n v="202502"/>
    <n v="311388"/>
    <n v="30058327"/>
    <d v="2021-04-06T00:00:00"/>
    <d v="2021-04-07T00:00:00"/>
    <n v="28"/>
    <x v="5"/>
    <n v="0"/>
    <n v="0"/>
    <s v="A2537804200  00007N90"/>
    <s v="SUNROOF ASSY X253 M2 RETOOL GREIGE 7N90"/>
    <s v="X253 M2"/>
    <m/>
    <n v="5500000606"/>
    <n v="2700"/>
    <x v="2"/>
  </r>
  <r>
    <n v="202502"/>
    <n v="311388"/>
    <n v="30058340"/>
    <d v="2021-04-06T00:00:00"/>
    <d v="2021-04-07T00:00:00"/>
    <n v="20"/>
    <x v="0"/>
    <n v="0"/>
    <n v="48"/>
    <s v="A2537803400  00007N90"/>
    <s v="SUNROOF ASSY X253 M1 RETOOL GREIGE 7N90"/>
    <s v="X253 M1"/>
    <m/>
    <n v="5500000606"/>
    <n v="2700"/>
    <x v="2"/>
  </r>
  <r>
    <n v="202502"/>
    <n v="311388"/>
    <n v="30058339"/>
    <d v="2021-04-06T00:00:00"/>
    <d v="2021-04-07T00:00:00"/>
    <n v="20"/>
    <x v="3"/>
    <n v="0"/>
    <n v="8"/>
    <s v="A2537803400  00001C51"/>
    <s v="SUNROOF ASSY X253 M1 RETOOL PORCELA 1C51"/>
    <s v="X253 M1"/>
    <m/>
    <n v="5500000606"/>
    <n v="2700"/>
    <x v="2"/>
  </r>
  <r>
    <n v="202502"/>
    <n v="311388"/>
    <n v="30058329"/>
    <d v="2021-04-06T00:00:00"/>
    <d v="2021-04-07T00:00:00"/>
    <n v="16"/>
    <x v="4"/>
    <n v="0"/>
    <n v="0"/>
    <s v="A2537804200  00001C51"/>
    <s v="SUNROOF ASSY X253 M2 RETOOL PORCEL 1C51"/>
    <s v="X253 M2"/>
    <m/>
    <n v="5500000606"/>
    <n v="2700"/>
    <x v="2"/>
  </r>
  <r>
    <n v="202502"/>
    <n v="311388"/>
    <n v="30058328"/>
    <d v="2021-04-07T00:00:00"/>
    <d v="2021-04-08T00:00:00"/>
    <n v="126"/>
    <x v="2"/>
    <n v="0"/>
    <n v="20"/>
    <s v="A2537804200  00009F67"/>
    <s v="SUNROOF ASSY X253 M2 RETOOL BLACK 9F67"/>
    <s v="X253 M2"/>
    <m/>
    <n v="5500000606"/>
    <n v="2700"/>
    <x v="2"/>
  </r>
  <r>
    <n v="202502"/>
    <n v="311388"/>
    <n v="30058327"/>
    <d v="2021-04-07T00:00:00"/>
    <d v="2021-04-08T00:00:00"/>
    <n v="24"/>
    <x v="5"/>
    <n v="0"/>
    <n v="0"/>
    <s v="A2537804200  00007N90"/>
    <s v="SUNROOF ASSY X253 M2 RETOOL GREIGE 7N90"/>
    <s v="X253 M2"/>
    <m/>
    <n v="5500000606"/>
    <n v="2700"/>
    <x v="2"/>
  </r>
  <r>
    <n v="202502"/>
    <n v="311388"/>
    <n v="30058329"/>
    <d v="2021-04-07T00:00:00"/>
    <d v="2021-04-08T00:00:00"/>
    <n v="42"/>
    <x v="4"/>
    <n v="0"/>
    <n v="0"/>
    <s v="A2537804200  00001C51"/>
    <s v="SUNROOF ASSY X253 M2 RETOOL PORCEL 1C51"/>
    <s v="X253 M2"/>
    <m/>
    <n v="5500000606"/>
    <n v="2700"/>
    <x v="2"/>
  </r>
  <r>
    <n v="202502"/>
    <n v="311388"/>
    <n v="30058340"/>
    <d v="2021-04-07T00:00:00"/>
    <d v="2021-04-08T00:00:00"/>
    <n v="20"/>
    <x v="0"/>
    <n v="0"/>
    <n v="48"/>
    <s v="A2537803400  00007N90"/>
    <s v="SUNROOF ASSY X253 M1 RETOOL GREIGE 7N90"/>
    <s v="X253 M1"/>
    <m/>
    <n v="5500000606"/>
    <n v="2700"/>
    <x v="2"/>
  </r>
  <r>
    <n v="202502"/>
    <n v="311388"/>
    <n v="30058339"/>
    <d v="2021-04-07T00:00:00"/>
    <d v="2021-04-08T00:00:00"/>
    <n v="40"/>
    <x v="3"/>
    <n v="0"/>
    <n v="8"/>
    <s v="A2537803400  00001C51"/>
    <s v="SUNROOF ASSY X253 M1 RETOOL PORCELA 1C51"/>
    <s v="X253 M1"/>
    <m/>
    <n v="5500000606"/>
    <n v="2700"/>
    <x v="2"/>
  </r>
  <r>
    <n v="202502"/>
    <n v="311388"/>
    <n v="30058341"/>
    <d v="2021-04-07T00:00:00"/>
    <d v="2021-04-08T00:00:00"/>
    <n v="120"/>
    <x v="1"/>
    <n v="0"/>
    <n v="85"/>
    <s v="A2537803400  00009F67"/>
    <s v="SUNROOF ASSY X253 M1 RETOOL BLACK 9F67"/>
    <s v="X253 M1"/>
    <m/>
    <n v="5500000606"/>
    <n v="2700"/>
    <x v="2"/>
  </r>
  <r>
    <n v="202502"/>
    <n v="311388"/>
    <n v="30050364"/>
    <d v="2021-04-07T00:00:00"/>
    <d v="2021-04-08T00:00:00"/>
    <n v="224"/>
    <x v="6"/>
    <n v="0"/>
    <n v="0"/>
    <s v="A2057820047"/>
    <s v="SP CONNECTOR ASSY"/>
    <s v="X253 M1"/>
    <m/>
    <n v="5500000606"/>
    <n v="2700"/>
    <x v="2"/>
  </r>
  <r>
    <n v="202502"/>
    <n v="311388"/>
    <n v="30058328"/>
    <d v="2021-04-08T00:00:00"/>
    <d v="2021-04-09T00:00:00"/>
    <n v="134"/>
    <x v="2"/>
    <n v="0"/>
    <n v="20"/>
    <s v="A2537804200  00009F67"/>
    <s v="SUNROOF ASSY X253 M2 RETOOL BLACK 9F67"/>
    <s v="X253 M2"/>
    <m/>
    <n v="5500000606"/>
    <n v="2700"/>
    <x v="2"/>
  </r>
  <r>
    <n v="202502"/>
    <n v="311388"/>
    <n v="30050364"/>
    <d v="2021-04-08T00:00:00"/>
    <d v="2021-04-09T00:00:00"/>
    <n v="448"/>
    <x v="6"/>
    <n v="0"/>
    <n v="0"/>
    <s v="A2057820047"/>
    <s v="SP CONNECTOR ASSY"/>
    <s v="X253 M1"/>
    <m/>
    <n v="5500000606"/>
    <n v="2700"/>
    <x v="2"/>
  </r>
  <r>
    <n v="202502"/>
    <n v="311388"/>
    <n v="30058341"/>
    <d v="2021-04-08T00:00:00"/>
    <d v="2021-04-09T00:00:00"/>
    <n v="140"/>
    <x v="1"/>
    <n v="0"/>
    <n v="85"/>
    <s v="A2537803400  00009F67"/>
    <s v="SUNROOF ASSY X253 M1 RETOOL BLACK 9F67"/>
    <s v="X253 M1"/>
    <m/>
    <n v="5500000606"/>
    <n v="2700"/>
    <x v="2"/>
  </r>
  <r>
    <n v="202502"/>
    <n v="311388"/>
    <n v="30058327"/>
    <d v="2021-04-08T00:00:00"/>
    <d v="2021-04-09T00:00:00"/>
    <n v="10"/>
    <x v="5"/>
    <n v="0"/>
    <n v="0"/>
    <s v="A2537804200  00007N90"/>
    <s v="SUNROOF ASSY X253 M2 RETOOL GREIGE 7N90"/>
    <s v="X253 M2"/>
    <m/>
    <n v="5500000606"/>
    <n v="2700"/>
    <x v="2"/>
  </r>
  <r>
    <n v="202502"/>
    <n v="311388"/>
    <n v="30058339"/>
    <d v="2021-04-08T00:00:00"/>
    <d v="2021-04-09T00:00:00"/>
    <n v="60"/>
    <x v="3"/>
    <n v="0"/>
    <n v="8"/>
    <s v="A2537803400  00001C51"/>
    <s v="SUNROOF ASSY X253 M1 RETOOL PORCELA 1C51"/>
    <s v="X253 M1"/>
    <m/>
    <n v="5500000606"/>
    <n v="2700"/>
    <x v="2"/>
  </r>
  <r>
    <n v="202502"/>
    <n v="311388"/>
    <n v="30058329"/>
    <d v="2021-04-08T00:00:00"/>
    <d v="2021-04-09T00:00:00"/>
    <n v="48"/>
    <x v="4"/>
    <n v="0"/>
    <n v="0"/>
    <s v="A2537804200  00001C51"/>
    <s v="SUNROOF ASSY X253 M2 RETOOL PORCEL 1C51"/>
    <s v="X253 M2"/>
    <m/>
    <n v="5500000606"/>
    <n v="2700"/>
    <x v="2"/>
  </r>
  <r>
    <n v="202502"/>
    <n v="311388"/>
    <n v="30058340"/>
    <d v="2021-04-08T00:00:00"/>
    <d v="2021-04-09T00:00:00"/>
    <n v="20"/>
    <x v="0"/>
    <n v="0"/>
    <n v="48"/>
    <s v="A2537803400  00007N90"/>
    <s v="SUNROOF ASSY X253 M1 RETOOL GREIGE 7N90"/>
    <s v="X253 M1"/>
    <m/>
    <n v="5500000606"/>
    <n v="2700"/>
    <x v="2"/>
  </r>
  <r>
    <n v="202502"/>
    <n v="311388"/>
    <n v="30050364"/>
    <d v="2021-04-09T00:00:00"/>
    <d v="2021-04-12T00:00:00"/>
    <n v="224"/>
    <x v="6"/>
    <n v="0"/>
    <n v="0"/>
    <s v="A2057820047"/>
    <s v="SP CONNECTOR ASSY"/>
    <s v="X253 M1"/>
    <m/>
    <n v="5500000606"/>
    <n v="2700"/>
    <x v="3"/>
  </r>
  <r>
    <n v="202502"/>
    <n v="311388"/>
    <n v="30058328"/>
    <d v="2021-04-09T00:00:00"/>
    <d v="2021-04-12T00:00:00"/>
    <n v="86"/>
    <x v="2"/>
    <n v="0"/>
    <n v="20"/>
    <s v="A2537804200  00009F67"/>
    <s v="SUNROOF ASSY X253 M2 RETOOL BLACK 9F67"/>
    <s v="X253 M2"/>
    <m/>
    <n v="5500000606"/>
    <n v="2700"/>
    <x v="3"/>
  </r>
  <r>
    <n v="202502"/>
    <n v="311388"/>
    <n v="30058339"/>
    <d v="2021-04-09T00:00:00"/>
    <d v="2021-04-12T00:00:00"/>
    <n v="40"/>
    <x v="3"/>
    <n v="0"/>
    <n v="8"/>
    <s v="A2537803400  00001C51"/>
    <s v="SUNROOF ASSY X253 M1 RETOOL PORCELA 1C51"/>
    <s v="X253 M1"/>
    <m/>
    <n v="5500000606"/>
    <n v="2700"/>
    <x v="3"/>
  </r>
  <r>
    <n v="202502"/>
    <n v="311388"/>
    <n v="30058341"/>
    <d v="2021-04-09T00:00:00"/>
    <d v="2021-04-12T00:00:00"/>
    <n v="100"/>
    <x v="1"/>
    <n v="0"/>
    <n v="85"/>
    <s v="A2537803400  00009F67"/>
    <s v="SUNROOF ASSY X253 M1 RETOOL BLACK 9F67"/>
    <s v="X253 M1"/>
    <m/>
    <n v="5500000606"/>
    <n v="2700"/>
    <x v="3"/>
  </r>
  <r>
    <n v="202502"/>
    <n v="311388"/>
    <n v="30058327"/>
    <d v="2021-04-09T00:00:00"/>
    <d v="2021-04-12T00:00:00"/>
    <n v="22"/>
    <x v="5"/>
    <n v="0"/>
    <n v="0"/>
    <s v="A2537804200  00007N90"/>
    <s v="SUNROOF ASSY X253 M2 RETOOL GREIGE 7N90"/>
    <s v="X253 M2"/>
    <m/>
    <n v="5500000606"/>
    <n v="2700"/>
    <x v="3"/>
  </r>
  <r>
    <n v="202502"/>
    <n v="311388"/>
    <n v="30058329"/>
    <d v="2021-04-09T00:00:00"/>
    <d v="2021-04-12T00:00:00"/>
    <n v="40"/>
    <x v="4"/>
    <n v="0"/>
    <n v="0"/>
    <s v="A2537804200  00001C51"/>
    <s v="SUNROOF ASSY X253 M2 RETOOL PORCEL 1C51"/>
    <s v="X253 M2"/>
    <m/>
    <n v="5500000606"/>
    <n v="2700"/>
    <x v="3"/>
  </r>
  <r>
    <n v="202502"/>
    <n v="311388"/>
    <n v="30058340"/>
    <d v="2021-04-09T00:00:00"/>
    <d v="2021-04-12T00:00:00"/>
    <n v="20"/>
    <x v="0"/>
    <n v="0"/>
    <n v="48"/>
    <s v="A2537803400  00007N90"/>
    <s v="SUNROOF ASSY X253 M1 RETOOL GREIGE 7N90"/>
    <s v="X253 M1"/>
    <m/>
    <n v="5500000606"/>
    <n v="2700"/>
    <x v="3"/>
  </r>
  <r>
    <n v="202502"/>
    <n v="311388"/>
    <n v="30058341"/>
    <d v="2021-04-12T00:00:00"/>
    <d v="2021-04-13T00:00:00"/>
    <n v="80"/>
    <x v="1"/>
    <n v="0"/>
    <n v="85"/>
    <s v="A2537803400  00009F67"/>
    <s v="SUNROOF ASSY X253 M1 RETOOL BLACK 9F67"/>
    <s v="X253 M1"/>
    <m/>
    <n v="5500000606"/>
    <n v="2700"/>
    <x v="3"/>
  </r>
  <r>
    <n v="202502"/>
    <n v="311388"/>
    <n v="30058328"/>
    <d v="2021-04-12T00:00:00"/>
    <d v="2021-04-13T00:00:00"/>
    <n v="92"/>
    <x v="2"/>
    <n v="0"/>
    <n v="20"/>
    <s v="A2537804200  00009F67"/>
    <s v="SUNROOF ASSY X253 M2 RETOOL BLACK 9F67"/>
    <s v="X253 M2"/>
    <m/>
    <n v="5500000606"/>
    <n v="2700"/>
    <x v="3"/>
  </r>
  <r>
    <n v="202502"/>
    <n v="311388"/>
    <n v="30058327"/>
    <d v="2021-04-12T00:00:00"/>
    <d v="2021-04-13T00:00:00"/>
    <n v="26"/>
    <x v="5"/>
    <n v="0"/>
    <n v="0"/>
    <s v="A2537804200  00007N90"/>
    <s v="SUNROOF ASSY X253 M2 RETOOL GREIGE 7N90"/>
    <s v="X253 M2"/>
    <m/>
    <n v="5500000606"/>
    <n v="2700"/>
    <x v="3"/>
  </r>
  <r>
    <n v="202502"/>
    <n v="311388"/>
    <n v="30050364"/>
    <d v="2021-04-12T00:00:00"/>
    <d v="2021-04-13T00:00:00"/>
    <n v="224"/>
    <x v="6"/>
    <n v="0"/>
    <n v="0"/>
    <s v="A2057820047"/>
    <s v="SP CONNECTOR ASSY"/>
    <s v="X253 M1"/>
    <m/>
    <n v="5500000606"/>
    <n v="2700"/>
    <x v="3"/>
  </r>
  <r>
    <n v="202502"/>
    <n v="311388"/>
    <n v="30058339"/>
    <d v="2021-04-12T00:00:00"/>
    <d v="2021-04-13T00:00:00"/>
    <n v="20"/>
    <x v="3"/>
    <n v="0"/>
    <n v="8"/>
    <s v="A2537803400  00001C51"/>
    <s v="SUNROOF ASSY X253 M1 RETOOL PORCELA 1C51"/>
    <s v="X253 M1"/>
    <m/>
    <n v="5500000606"/>
    <n v="2700"/>
    <x v="3"/>
  </r>
  <r>
    <n v="202502"/>
    <n v="311388"/>
    <n v="30058329"/>
    <d v="2021-04-12T00:00:00"/>
    <d v="2021-04-13T00:00:00"/>
    <n v="26"/>
    <x v="4"/>
    <n v="0"/>
    <n v="0"/>
    <s v="A2537804200  00001C51"/>
    <s v="SUNROOF ASSY X253 M2 RETOOL PORCEL 1C51"/>
    <s v="X253 M2"/>
    <m/>
    <n v="5500000606"/>
    <n v="2700"/>
    <x v="3"/>
  </r>
  <r>
    <n v="202502"/>
    <n v="311388"/>
    <n v="30058340"/>
    <d v="2021-04-12T00:00:00"/>
    <d v="2021-04-13T00:00:00"/>
    <n v="20"/>
    <x v="0"/>
    <n v="0"/>
    <n v="48"/>
    <s v="A2537803400  00007N90"/>
    <s v="SUNROOF ASSY X253 M1 RETOOL GREIGE 7N90"/>
    <s v="X253 M1"/>
    <m/>
    <n v="5500000606"/>
    <n v="2700"/>
    <x v="3"/>
  </r>
  <r>
    <n v="202502"/>
    <n v="311388"/>
    <n v="30058341"/>
    <d v="2021-04-13T00:00:00"/>
    <d v="2021-04-14T00:00:00"/>
    <n v="80"/>
    <x v="1"/>
    <n v="0"/>
    <n v="85"/>
    <s v="A2537803400  00009F67"/>
    <s v="SUNROOF ASSY X253 M1 RETOOL BLACK 9F67"/>
    <s v="X253 M1"/>
    <m/>
    <n v="5500000606"/>
    <n v="2700"/>
    <x v="3"/>
  </r>
  <r>
    <n v="202502"/>
    <n v="311388"/>
    <n v="30058328"/>
    <d v="2021-04-13T00:00:00"/>
    <d v="2021-04-14T00:00:00"/>
    <n v="76"/>
    <x v="2"/>
    <n v="0"/>
    <n v="20"/>
    <s v="A2537804200  00009F67"/>
    <s v="SUNROOF ASSY X253 M2 RETOOL BLACK 9F67"/>
    <s v="X253 M2"/>
    <m/>
    <n v="5500000606"/>
    <n v="2700"/>
    <x v="3"/>
  </r>
  <r>
    <n v="202502"/>
    <n v="311388"/>
    <n v="30058327"/>
    <d v="2021-04-13T00:00:00"/>
    <d v="2021-04-14T00:00:00"/>
    <n v="24"/>
    <x v="5"/>
    <n v="0"/>
    <n v="0"/>
    <s v="A2537804200  00007N90"/>
    <s v="SUNROOF ASSY X253 M2 RETOOL GREIGE 7N90"/>
    <s v="X253 M2"/>
    <m/>
    <n v="5500000606"/>
    <n v="2700"/>
    <x v="3"/>
  </r>
  <r>
    <n v="202502"/>
    <n v="311388"/>
    <n v="30058339"/>
    <d v="2021-04-13T00:00:00"/>
    <d v="2021-04-14T00:00:00"/>
    <n v="20"/>
    <x v="3"/>
    <n v="0"/>
    <n v="8"/>
    <s v="A2537803400  00001C51"/>
    <s v="SUNROOF ASSY X253 M1 RETOOL PORCELA 1C51"/>
    <s v="X253 M1"/>
    <m/>
    <n v="5500000606"/>
    <n v="2700"/>
    <x v="3"/>
  </r>
  <r>
    <n v="202502"/>
    <n v="311388"/>
    <n v="30058329"/>
    <d v="2021-04-13T00:00:00"/>
    <d v="2021-04-14T00:00:00"/>
    <n v="28"/>
    <x v="4"/>
    <n v="0"/>
    <n v="0"/>
    <s v="A2537804200  00001C51"/>
    <s v="SUNROOF ASSY X253 M2 RETOOL PORCEL 1C51"/>
    <s v="X253 M2"/>
    <m/>
    <n v="5500000606"/>
    <n v="2700"/>
    <x v="3"/>
  </r>
  <r>
    <n v="202502"/>
    <n v="311388"/>
    <n v="30058340"/>
    <d v="2021-04-13T00:00:00"/>
    <d v="2021-04-14T00:00:00"/>
    <n v="20"/>
    <x v="0"/>
    <n v="0"/>
    <n v="48"/>
    <s v="A2537803400  00007N90"/>
    <s v="SUNROOF ASSY X253 M1 RETOOL GREIGE 7N90"/>
    <s v="X253 M1"/>
    <m/>
    <n v="5500000606"/>
    <n v="2700"/>
    <x v="3"/>
  </r>
  <r>
    <n v="202502"/>
    <n v="311388"/>
    <n v="30050364"/>
    <d v="2021-04-13T00:00:00"/>
    <d v="2021-04-14T00:00:00"/>
    <n v="448"/>
    <x v="6"/>
    <n v="0"/>
    <n v="0"/>
    <s v="A2057820047"/>
    <s v="SP CONNECTOR ASSY"/>
    <s v="X253 M1"/>
    <m/>
    <n v="5500000606"/>
    <n v="2700"/>
    <x v="3"/>
  </r>
  <r>
    <n v="202502"/>
    <n v="311388"/>
    <n v="30058327"/>
    <d v="2021-04-14T00:00:00"/>
    <d v="2021-04-15T00:00:00"/>
    <n v="22"/>
    <x v="5"/>
    <n v="0"/>
    <n v="0"/>
    <s v="A2537804200  00007N90"/>
    <s v="SUNROOF ASSY X253 M2 RETOOL GREIGE 7N90"/>
    <s v="X253 M2"/>
    <m/>
    <n v="5500000606"/>
    <n v="2700"/>
    <x v="3"/>
  </r>
  <r>
    <n v="202502"/>
    <n v="311388"/>
    <n v="30058340"/>
    <d v="2021-04-14T00:00:00"/>
    <d v="2021-04-15T00:00:00"/>
    <n v="40"/>
    <x v="0"/>
    <n v="0"/>
    <n v="48"/>
    <s v="A2537803400  00007N90"/>
    <s v="SUNROOF ASSY X253 M1 RETOOL GREIGE 7N90"/>
    <s v="X253 M1"/>
    <m/>
    <n v="5500000606"/>
    <n v="2700"/>
    <x v="3"/>
  </r>
  <r>
    <n v="202502"/>
    <n v="311388"/>
    <n v="30050364"/>
    <d v="2021-04-14T00:00:00"/>
    <d v="2021-04-15T00:00:00"/>
    <n v="224"/>
    <x v="6"/>
    <n v="0"/>
    <n v="0"/>
    <s v="A2057820047"/>
    <s v="SP CONNECTOR ASSY"/>
    <s v="X253 M1"/>
    <m/>
    <n v="5500000606"/>
    <n v="2700"/>
    <x v="3"/>
  </r>
  <r>
    <n v="202502"/>
    <n v="311388"/>
    <n v="30058329"/>
    <d v="2021-04-14T00:00:00"/>
    <d v="2021-04-15T00:00:00"/>
    <n v="38"/>
    <x v="4"/>
    <n v="0"/>
    <n v="0"/>
    <s v="A2537804200  00001C51"/>
    <s v="SUNROOF ASSY X253 M2 RETOOL PORCEL 1C51"/>
    <s v="X253 M2"/>
    <m/>
    <n v="5500000606"/>
    <n v="2700"/>
    <x v="3"/>
  </r>
  <r>
    <n v="202502"/>
    <n v="311388"/>
    <n v="30058339"/>
    <d v="2021-04-14T00:00:00"/>
    <d v="2021-04-15T00:00:00"/>
    <n v="40"/>
    <x v="3"/>
    <n v="0"/>
    <n v="8"/>
    <s v="A2537803400  00001C51"/>
    <s v="SUNROOF ASSY X253 M1 RETOOL PORCELA 1C51"/>
    <s v="X253 M1"/>
    <m/>
    <n v="5500000606"/>
    <n v="2700"/>
    <x v="3"/>
  </r>
  <r>
    <n v="202502"/>
    <n v="311388"/>
    <n v="30058341"/>
    <d v="2021-04-14T00:00:00"/>
    <d v="2021-04-15T00:00:00"/>
    <n v="100"/>
    <x v="1"/>
    <n v="0"/>
    <n v="85"/>
    <s v="A2537803400  00009F67"/>
    <s v="SUNROOF ASSY X253 M1 RETOOL BLACK 9F67"/>
    <s v="X253 M1"/>
    <m/>
    <n v="5500000606"/>
    <n v="2700"/>
    <x v="3"/>
  </r>
  <r>
    <n v="202502"/>
    <n v="311388"/>
    <n v="30058328"/>
    <d v="2021-04-14T00:00:00"/>
    <d v="2021-04-15T00:00:00"/>
    <n v="112"/>
    <x v="2"/>
    <n v="0"/>
    <n v="20"/>
    <s v="A2537804200  00009F67"/>
    <s v="SUNROOF ASSY X253 M2 RETOOL BLACK 9F67"/>
    <s v="X253 M2"/>
    <m/>
    <n v="5500000606"/>
    <n v="2700"/>
    <x v="3"/>
  </r>
  <r>
    <n v="202502"/>
    <n v="311388"/>
    <n v="30058329"/>
    <d v="2021-04-15T00:00:00"/>
    <d v="2021-04-16T00:00:00"/>
    <n v="18"/>
    <x v="4"/>
    <n v="0"/>
    <n v="0"/>
    <s v="A2537804200  00001C51"/>
    <s v="SUNROOF ASSY X253 M2 RETOOL PORCEL 1C51"/>
    <s v="X253 M2"/>
    <m/>
    <n v="5500000606"/>
    <n v="2700"/>
    <x v="3"/>
  </r>
  <r>
    <n v="202502"/>
    <n v="311388"/>
    <n v="30050364"/>
    <d v="2021-04-15T00:00:00"/>
    <d v="2021-04-16T00:00:00"/>
    <n v="224"/>
    <x v="6"/>
    <n v="0"/>
    <n v="0"/>
    <s v="A2057820047"/>
    <s v="SP CONNECTOR ASSY"/>
    <s v="X253 M1"/>
    <m/>
    <n v="5500000606"/>
    <n v="2700"/>
    <x v="3"/>
  </r>
  <r>
    <n v="202502"/>
    <n v="311388"/>
    <n v="30058327"/>
    <d v="2021-04-15T00:00:00"/>
    <d v="2021-04-16T00:00:00"/>
    <n v="16"/>
    <x v="5"/>
    <n v="0"/>
    <n v="0"/>
    <s v="A2537804200  00007N90"/>
    <s v="SUNROOF ASSY X253 M2 RETOOL GREIGE 7N90"/>
    <s v="X253 M2"/>
    <m/>
    <n v="5500000606"/>
    <n v="2700"/>
    <x v="3"/>
  </r>
  <r>
    <n v="202502"/>
    <n v="311388"/>
    <n v="30058339"/>
    <d v="2021-04-15T00:00:00"/>
    <d v="2021-04-16T00:00:00"/>
    <n v="20"/>
    <x v="3"/>
    <n v="0"/>
    <n v="8"/>
    <s v="A2537803400  00001C51"/>
    <s v="SUNROOF ASSY X253 M1 RETOOL PORCELA 1C51"/>
    <s v="X253 M1"/>
    <m/>
    <n v="5500000606"/>
    <n v="2700"/>
    <x v="3"/>
  </r>
  <r>
    <n v="202502"/>
    <n v="311388"/>
    <n v="30058341"/>
    <d v="2021-04-15T00:00:00"/>
    <d v="2021-04-16T00:00:00"/>
    <n v="100"/>
    <x v="1"/>
    <n v="0"/>
    <n v="85"/>
    <s v="A2537803400  00009F67"/>
    <s v="SUNROOF ASSY X253 M1 RETOOL BLACK 9F67"/>
    <s v="X253 M1"/>
    <m/>
    <n v="5500000606"/>
    <n v="2700"/>
    <x v="3"/>
  </r>
  <r>
    <n v="202502"/>
    <n v="311388"/>
    <n v="30058328"/>
    <d v="2021-04-15T00:00:00"/>
    <d v="2021-04-16T00:00:00"/>
    <n v="96"/>
    <x v="2"/>
    <n v="0"/>
    <n v="20"/>
    <s v="A2537804200  00009F67"/>
    <s v="SUNROOF ASSY X253 M2 RETOOL BLACK 9F67"/>
    <s v="X253 M2"/>
    <m/>
    <n v="5500000606"/>
    <n v="2700"/>
    <x v="3"/>
  </r>
  <r>
    <n v="202502"/>
    <n v="311388"/>
    <n v="30058329"/>
    <d v="2021-04-16T00:00:00"/>
    <d v="2021-04-19T00:00:00"/>
    <n v="46"/>
    <x v="4"/>
    <n v="0"/>
    <n v="0"/>
    <s v="A2537804200  00001C51"/>
    <s v="SUNROOF ASSY X253 M2 RETOOL PORCEL 1C51"/>
    <s v="X253 M2"/>
    <m/>
    <n v="5500000606"/>
    <n v="2700"/>
    <x v="4"/>
  </r>
  <r>
    <n v="202502"/>
    <n v="311388"/>
    <n v="30058340"/>
    <d v="2021-04-16T00:00:00"/>
    <d v="2021-04-19T00:00:00"/>
    <n v="60"/>
    <x v="0"/>
    <n v="0"/>
    <n v="48"/>
    <s v="A2537803400  00007N90"/>
    <s v="SUNROOF ASSY X253 M1 RETOOL GREIGE 7N90"/>
    <s v="X253 M1"/>
    <m/>
    <n v="5500000606"/>
    <n v="2700"/>
    <x v="4"/>
  </r>
  <r>
    <n v="202502"/>
    <n v="311388"/>
    <n v="30058327"/>
    <d v="2021-04-16T00:00:00"/>
    <d v="2021-04-19T00:00:00"/>
    <n v="56"/>
    <x v="5"/>
    <n v="0"/>
    <n v="0"/>
    <s v="A2537804200  00007N90"/>
    <s v="SUNROOF ASSY X253 M2 RETOOL GREIGE 7N90"/>
    <s v="X253 M2"/>
    <m/>
    <n v="5500000606"/>
    <n v="2700"/>
    <x v="4"/>
  </r>
  <r>
    <n v="202502"/>
    <n v="311388"/>
    <n v="30050364"/>
    <d v="2021-04-16T00:00:00"/>
    <d v="2021-04-19T00:00:00"/>
    <n v="448"/>
    <x v="6"/>
    <n v="0"/>
    <n v="0"/>
    <s v="A2057820047"/>
    <s v="SP CONNECTOR ASSY"/>
    <s v="X253 M1"/>
    <m/>
    <n v="5500000606"/>
    <n v="2700"/>
    <x v="4"/>
  </r>
  <r>
    <n v="202502"/>
    <n v="311388"/>
    <n v="30058339"/>
    <d v="2021-04-16T00:00:00"/>
    <d v="2021-04-19T00:00:00"/>
    <n v="40"/>
    <x v="3"/>
    <n v="0"/>
    <n v="8"/>
    <s v="A2537803400  00001C51"/>
    <s v="SUNROOF ASSY X253 M1 RETOOL PORCELA 1C51"/>
    <s v="X253 M1"/>
    <m/>
    <n v="5500000606"/>
    <n v="2700"/>
    <x v="4"/>
  </r>
  <r>
    <n v="202502"/>
    <n v="311388"/>
    <n v="30058341"/>
    <d v="2021-04-16T00:00:00"/>
    <d v="2021-04-19T00:00:00"/>
    <n v="160"/>
    <x v="1"/>
    <n v="0"/>
    <n v="85"/>
    <s v="A2537803400  00009F67"/>
    <s v="SUNROOF ASSY X253 M1 RETOOL BLACK 9F67"/>
    <s v="X253 M1"/>
    <m/>
    <n v="5500000606"/>
    <n v="2700"/>
    <x v="4"/>
  </r>
  <r>
    <n v="202502"/>
    <n v="311388"/>
    <n v="30058328"/>
    <d v="2021-04-16T00:00:00"/>
    <d v="2021-04-19T00:00:00"/>
    <n v="156"/>
    <x v="2"/>
    <n v="0"/>
    <n v="20"/>
    <s v="A2537804200  00009F67"/>
    <s v="SUNROOF ASSY X253 M2 RETOOL BLACK 9F67"/>
    <s v="X253 M2"/>
    <m/>
    <n v="5500000606"/>
    <n v="2700"/>
    <x v="4"/>
  </r>
  <r>
    <n v="202502"/>
    <n v="311388"/>
    <n v="30058341"/>
    <d v="2021-04-19T00:00:00"/>
    <d v="2021-04-20T00:00:00"/>
    <n v="80"/>
    <x v="1"/>
    <n v="0"/>
    <n v="85"/>
    <s v="A2537803400  00009F67"/>
    <s v="SUNROOF ASSY X253 M1 RETOOL BLACK 9F67"/>
    <s v="X253 M1"/>
    <m/>
    <n v="5500000606"/>
    <n v="2700"/>
    <x v="4"/>
  </r>
  <r>
    <n v="202502"/>
    <n v="311388"/>
    <n v="30058339"/>
    <d v="2021-04-19T00:00:00"/>
    <d v="2021-04-20T00:00:00"/>
    <n v="40"/>
    <x v="3"/>
    <n v="0"/>
    <n v="8"/>
    <s v="A2537803400  00001C51"/>
    <s v="SUNROOF ASSY X253 M1 RETOOL PORCELA 1C51"/>
    <s v="X253 M1"/>
    <m/>
    <n v="5500000606"/>
    <n v="2700"/>
    <x v="4"/>
  </r>
  <r>
    <n v="202502"/>
    <n v="311388"/>
    <n v="30058328"/>
    <d v="2021-04-19T00:00:00"/>
    <d v="2021-04-20T00:00:00"/>
    <n v="86"/>
    <x v="2"/>
    <n v="0"/>
    <n v="20"/>
    <s v="A2537804200  00009F67"/>
    <s v="SUNROOF ASSY X253 M2 RETOOL BLACK 9F67"/>
    <s v="X253 M2"/>
    <m/>
    <n v="5500000606"/>
    <n v="2700"/>
    <x v="4"/>
  </r>
  <r>
    <n v="202502"/>
    <n v="311388"/>
    <n v="30050364"/>
    <d v="2021-04-19T00:00:00"/>
    <d v="2021-04-20T00:00:00"/>
    <n v="448"/>
    <x v="6"/>
    <n v="0"/>
    <n v="0"/>
    <s v="A2057820047"/>
    <s v="SP CONNECTOR ASSY"/>
    <s v="X253 M1"/>
    <m/>
    <n v="5500000606"/>
    <n v="2700"/>
    <x v="4"/>
  </r>
  <r>
    <n v="202502"/>
    <n v="311388"/>
    <n v="30058329"/>
    <d v="2021-04-19T00:00:00"/>
    <d v="2021-04-20T00:00:00"/>
    <n v="36"/>
    <x v="4"/>
    <n v="0"/>
    <n v="0"/>
    <s v="A2537804200  00001C51"/>
    <s v="SUNROOF ASSY X253 M2 RETOOL PORCEL 1C51"/>
    <s v="X253 M2"/>
    <m/>
    <n v="5500000606"/>
    <n v="2700"/>
    <x v="4"/>
  </r>
  <r>
    <n v="202502"/>
    <n v="311388"/>
    <n v="30058327"/>
    <d v="2021-04-19T00:00:00"/>
    <d v="2021-04-20T00:00:00"/>
    <n v="26"/>
    <x v="5"/>
    <n v="0"/>
    <n v="0"/>
    <s v="A2537804200  00007N90"/>
    <s v="SUNROOF ASSY X253 M2 RETOOL GREIGE 7N90"/>
    <s v="X253 M2"/>
    <m/>
    <n v="5500000606"/>
    <n v="2700"/>
    <x v="4"/>
  </r>
  <r>
    <n v="202502"/>
    <n v="311388"/>
    <n v="30058340"/>
    <d v="2021-04-19T00:00:00"/>
    <d v="2021-04-20T00:00:00"/>
    <n v="40"/>
    <x v="0"/>
    <n v="0"/>
    <n v="48"/>
    <s v="A2537803400  00007N90"/>
    <s v="SUNROOF ASSY X253 M1 RETOOL GREIGE 7N90"/>
    <s v="X253 M1"/>
    <m/>
    <n v="5500000606"/>
    <n v="2700"/>
    <x v="4"/>
  </r>
  <r>
    <n v="202502"/>
    <n v="311388"/>
    <n v="30058341"/>
    <d v="2021-04-20T00:00:00"/>
    <d v="2021-04-21T00:00:00"/>
    <n v="100"/>
    <x v="1"/>
    <n v="0"/>
    <n v="85"/>
    <s v="A2537803400  00009F67"/>
    <s v="SUNROOF ASSY X253 M1 RETOOL BLACK 9F67"/>
    <s v="X253 M1"/>
    <m/>
    <n v="5500000606"/>
    <n v="2700"/>
    <x v="4"/>
  </r>
  <r>
    <n v="202502"/>
    <n v="311388"/>
    <n v="30058339"/>
    <d v="2021-04-20T00:00:00"/>
    <d v="2021-04-21T00:00:00"/>
    <n v="20"/>
    <x v="3"/>
    <n v="0"/>
    <n v="8"/>
    <s v="A2537803400  00001C51"/>
    <s v="SUNROOF ASSY X253 M1 RETOOL PORCELA 1C51"/>
    <s v="X253 M1"/>
    <m/>
    <n v="5500000606"/>
    <n v="2700"/>
    <x v="4"/>
  </r>
  <r>
    <n v="202502"/>
    <n v="311388"/>
    <n v="30058329"/>
    <d v="2021-04-20T00:00:00"/>
    <d v="2021-04-21T00:00:00"/>
    <n v="16"/>
    <x v="4"/>
    <n v="0"/>
    <n v="0"/>
    <s v="A2537804200  00001C51"/>
    <s v="SUNROOF ASSY X253 M2 RETOOL PORCEL 1C51"/>
    <s v="X253 M2"/>
    <m/>
    <n v="5500000606"/>
    <n v="2700"/>
    <x v="4"/>
  </r>
  <r>
    <n v="202502"/>
    <n v="311388"/>
    <n v="30050364"/>
    <d v="2021-04-20T00:00:00"/>
    <d v="2021-04-21T00:00:00"/>
    <n v="224"/>
    <x v="6"/>
    <n v="0"/>
    <n v="0"/>
    <s v="A2057820047"/>
    <s v="SP CONNECTOR ASSY"/>
    <s v="X253 M1"/>
    <m/>
    <n v="5500000606"/>
    <n v="2700"/>
    <x v="4"/>
  </r>
  <r>
    <n v="202502"/>
    <n v="311388"/>
    <n v="30058327"/>
    <d v="2021-04-20T00:00:00"/>
    <d v="2021-04-21T00:00:00"/>
    <n v="30"/>
    <x v="5"/>
    <n v="0"/>
    <n v="0"/>
    <s v="A2537804200  00007N90"/>
    <s v="SUNROOF ASSY X253 M2 RETOOL GREIGE 7N90"/>
    <s v="X253 M2"/>
    <m/>
    <n v="5500000606"/>
    <n v="2700"/>
    <x v="4"/>
  </r>
  <r>
    <n v="202502"/>
    <n v="311388"/>
    <n v="30058328"/>
    <d v="2021-04-20T00:00:00"/>
    <d v="2021-04-21T00:00:00"/>
    <n v="90"/>
    <x v="2"/>
    <n v="0"/>
    <n v="20"/>
    <s v="A2537804200  00009F67"/>
    <s v="SUNROOF ASSY X253 M2 RETOOL BLACK 9F67"/>
    <s v="X253 M2"/>
    <m/>
    <n v="5500000606"/>
    <n v="2700"/>
    <x v="4"/>
  </r>
  <r>
    <n v="202502"/>
    <n v="311388"/>
    <n v="30058340"/>
    <d v="2021-04-20T00:00:00"/>
    <d v="2021-04-21T00:00:00"/>
    <n v="20"/>
    <x v="0"/>
    <n v="0"/>
    <n v="48"/>
    <s v="A2537803400  00007N90"/>
    <s v="SUNROOF ASSY X253 M1 RETOOL GREIGE 7N90"/>
    <s v="X253 M1"/>
    <m/>
    <n v="5500000606"/>
    <n v="2700"/>
    <x v="4"/>
  </r>
  <r>
    <n v="202502"/>
    <n v="311388"/>
    <n v="30058339"/>
    <d v="2021-04-21T00:00:00"/>
    <d v="2021-04-22T00:00:00"/>
    <n v="20"/>
    <x v="3"/>
    <n v="0"/>
    <n v="8"/>
    <s v="A2537803400  00001C51"/>
    <s v="SUNROOF ASSY X253 M1 RETOOL PORCELA 1C51"/>
    <s v="X253 M1"/>
    <m/>
    <n v="5500000606"/>
    <n v="2700"/>
    <x v="4"/>
  </r>
  <r>
    <n v="202502"/>
    <n v="311388"/>
    <n v="30050364"/>
    <d v="2021-04-21T00:00:00"/>
    <d v="2021-04-22T00:00:00"/>
    <n v="448"/>
    <x v="6"/>
    <n v="0"/>
    <n v="0"/>
    <s v="A2057820047"/>
    <s v="SP CONNECTOR ASSY"/>
    <s v="X253 M1"/>
    <m/>
    <n v="5500000606"/>
    <n v="2700"/>
    <x v="4"/>
  </r>
  <r>
    <n v="202502"/>
    <n v="311388"/>
    <n v="30058340"/>
    <d v="2021-04-21T00:00:00"/>
    <d v="2021-04-22T00:00:00"/>
    <n v="20"/>
    <x v="0"/>
    <n v="0"/>
    <n v="48"/>
    <s v="A2537803400  00007N90"/>
    <s v="SUNROOF ASSY X253 M1 RETOOL GREIGE 7N90"/>
    <s v="X253 M1"/>
    <m/>
    <n v="5500000606"/>
    <n v="2700"/>
    <x v="4"/>
  </r>
  <r>
    <n v="202502"/>
    <n v="311388"/>
    <n v="30058327"/>
    <d v="2021-04-21T00:00:00"/>
    <d v="2021-04-22T00:00:00"/>
    <n v="24"/>
    <x v="5"/>
    <n v="0"/>
    <n v="0"/>
    <s v="A2537804200  00007N90"/>
    <s v="SUNROOF ASSY X253 M2 RETOOL GREIGE 7N90"/>
    <s v="X253 M2"/>
    <m/>
    <n v="5500000606"/>
    <n v="2700"/>
    <x v="4"/>
  </r>
  <r>
    <n v="202502"/>
    <n v="311388"/>
    <n v="30058329"/>
    <d v="2021-04-21T00:00:00"/>
    <d v="2021-04-22T00:00:00"/>
    <n v="26"/>
    <x v="4"/>
    <n v="0"/>
    <n v="0"/>
    <s v="A2537804200  00001C51"/>
    <s v="SUNROOF ASSY X253 M2 RETOOL PORCEL 1C51"/>
    <s v="X253 M2"/>
    <m/>
    <n v="5500000606"/>
    <n v="2700"/>
    <x v="4"/>
  </r>
  <r>
    <n v="202502"/>
    <n v="311388"/>
    <n v="30058341"/>
    <d v="2021-04-21T00:00:00"/>
    <d v="2021-04-22T00:00:00"/>
    <n v="100"/>
    <x v="1"/>
    <n v="0"/>
    <n v="85"/>
    <s v="A2537803400  00009F67"/>
    <s v="SUNROOF ASSY X253 M1 RETOOL BLACK 9F67"/>
    <s v="X253 M1"/>
    <m/>
    <n v="5500000606"/>
    <n v="2700"/>
    <x v="4"/>
  </r>
  <r>
    <n v="202502"/>
    <n v="311388"/>
    <n v="30058328"/>
    <d v="2021-04-21T00:00:00"/>
    <d v="2021-04-22T00:00:00"/>
    <n v="94"/>
    <x v="2"/>
    <n v="0"/>
    <n v="20"/>
    <s v="A2537804200  00009F67"/>
    <s v="SUNROOF ASSY X253 M2 RETOOL BLACK 9F67"/>
    <s v="X253 M2"/>
    <m/>
    <n v="5500000606"/>
    <n v="2700"/>
    <x v="4"/>
  </r>
  <r>
    <n v="202502"/>
    <n v="311388"/>
    <n v="30058340"/>
    <d v="2021-04-22T00:00:00"/>
    <d v="2021-04-23T00:00:00"/>
    <n v="20"/>
    <x v="0"/>
    <n v="0"/>
    <n v="48"/>
    <s v="A2537803400  00007N90"/>
    <s v="SUNROOF ASSY X253 M1 RETOOL GREIGE 7N90"/>
    <s v="X253 M1"/>
    <m/>
    <n v="5500000606"/>
    <n v="2700"/>
    <x v="4"/>
  </r>
  <r>
    <n v="202502"/>
    <n v="311388"/>
    <n v="30058327"/>
    <d v="2021-04-22T00:00:00"/>
    <d v="2021-04-23T00:00:00"/>
    <n v="24"/>
    <x v="5"/>
    <n v="0"/>
    <n v="0"/>
    <s v="A2537804200  00007N90"/>
    <s v="SUNROOF ASSY X253 M2 RETOOL GREIGE 7N90"/>
    <s v="X253 M2"/>
    <m/>
    <n v="5500000606"/>
    <n v="2700"/>
    <x v="4"/>
  </r>
  <r>
    <n v="202502"/>
    <n v="311388"/>
    <n v="30058339"/>
    <d v="2021-04-22T00:00:00"/>
    <d v="2021-04-23T00:00:00"/>
    <n v="60"/>
    <x v="3"/>
    <n v="0"/>
    <n v="8"/>
    <s v="A2537803400  00001C51"/>
    <s v="SUNROOF ASSY X253 M1 RETOOL PORCELA 1C51"/>
    <s v="X253 M1"/>
    <m/>
    <n v="5500000606"/>
    <n v="2700"/>
    <x v="4"/>
  </r>
  <r>
    <n v="202502"/>
    <n v="311388"/>
    <n v="30058329"/>
    <d v="2021-04-22T00:00:00"/>
    <d v="2021-04-23T00:00:00"/>
    <n v="52"/>
    <x v="4"/>
    <n v="0"/>
    <n v="0"/>
    <s v="A2537804200  00001C51"/>
    <s v="SUNROOF ASSY X253 M2 RETOOL PORCEL 1C51"/>
    <s v="X253 M2"/>
    <m/>
    <n v="5500000606"/>
    <n v="2700"/>
    <x v="4"/>
  </r>
  <r>
    <n v="202502"/>
    <n v="311388"/>
    <n v="30058341"/>
    <d v="2021-04-22T00:00:00"/>
    <d v="2021-04-23T00:00:00"/>
    <n v="140"/>
    <x v="1"/>
    <n v="0"/>
    <n v="85"/>
    <s v="A2537803400  00009F67"/>
    <s v="SUNROOF ASSY X253 M1 RETOOL BLACK 9F67"/>
    <s v="X253 M1"/>
    <m/>
    <n v="5500000606"/>
    <n v="2700"/>
    <x v="4"/>
  </r>
  <r>
    <n v="202502"/>
    <n v="311388"/>
    <n v="30058328"/>
    <d v="2021-04-22T00:00:00"/>
    <d v="2021-04-23T00:00:00"/>
    <n v="140"/>
    <x v="2"/>
    <n v="0"/>
    <n v="20"/>
    <s v="A2537804200  00009F67"/>
    <s v="SUNROOF ASSY X253 M2 RETOOL BLACK 9F67"/>
    <s v="X253 M2"/>
    <m/>
    <n v="5500000606"/>
    <n v="2700"/>
    <x v="4"/>
  </r>
  <r>
    <n v="202502"/>
    <n v="311388"/>
    <n v="30050364"/>
    <d v="2021-04-22T00:00:00"/>
    <d v="2021-04-23T00:00:00"/>
    <n v="448"/>
    <x v="6"/>
    <n v="0"/>
    <n v="0"/>
    <s v="A2057820047"/>
    <s v="SP CONNECTOR ASSY"/>
    <s v="X253 M1"/>
    <m/>
    <n v="5500000606"/>
    <n v="2700"/>
    <x v="4"/>
  </r>
  <r>
    <n v="202502"/>
    <n v="311388"/>
    <n v="30058327"/>
    <d v="2021-04-23T00:00:00"/>
    <d v="2021-04-26T00:00:00"/>
    <n v="16"/>
    <x v="5"/>
    <n v="0"/>
    <n v="0"/>
    <s v="A2537804200  00007N90"/>
    <s v="SUNROOF ASSY X253 M2 RETOOL GREIGE 7N90"/>
    <s v="X253 M2"/>
    <m/>
    <n v="5500000606"/>
    <n v="2700"/>
    <x v="5"/>
  </r>
  <r>
    <n v="202502"/>
    <n v="311388"/>
    <n v="30058339"/>
    <d v="2021-04-23T00:00:00"/>
    <d v="2021-04-26T00:00:00"/>
    <n v="40"/>
    <x v="3"/>
    <n v="0"/>
    <n v="8"/>
    <s v="A2537803400  00001C51"/>
    <s v="SUNROOF ASSY X253 M1 RETOOL PORCELA 1C51"/>
    <s v="X253 M1"/>
    <m/>
    <n v="5500000606"/>
    <n v="2700"/>
    <x v="5"/>
  </r>
  <r>
    <n v="202502"/>
    <n v="311388"/>
    <n v="30058341"/>
    <d v="2021-04-23T00:00:00"/>
    <d v="2021-04-26T00:00:00"/>
    <n v="140"/>
    <x v="1"/>
    <n v="0"/>
    <n v="85"/>
    <s v="A2537803400  00009F67"/>
    <s v="SUNROOF ASSY X253 M1 RETOOL BLACK 9F67"/>
    <s v="X253 M1"/>
    <m/>
    <n v="5500000606"/>
    <n v="2700"/>
    <x v="5"/>
  </r>
  <r>
    <n v="202502"/>
    <n v="311388"/>
    <n v="30058328"/>
    <d v="2021-04-23T00:00:00"/>
    <d v="2021-04-26T00:00:00"/>
    <n v="142"/>
    <x v="2"/>
    <n v="0"/>
    <n v="20"/>
    <s v="A2537804200  00009F67"/>
    <s v="SUNROOF ASSY X253 M2 RETOOL BLACK 9F67"/>
    <s v="X253 M2"/>
    <m/>
    <n v="5500000606"/>
    <n v="2700"/>
    <x v="5"/>
  </r>
  <r>
    <n v="202502"/>
    <n v="311388"/>
    <n v="30050364"/>
    <d v="2021-04-23T00:00:00"/>
    <d v="2021-04-26T00:00:00"/>
    <n v="448"/>
    <x v="6"/>
    <n v="0"/>
    <n v="0"/>
    <s v="A2057820047"/>
    <s v="SP CONNECTOR ASSY"/>
    <s v="X253 M1"/>
    <m/>
    <n v="5500000606"/>
    <n v="2700"/>
    <x v="5"/>
  </r>
  <r>
    <n v="202502"/>
    <n v="311388"/>
    <n v="30058340"/>
    <d v="2021-04-23T00:00:00"/>
    <d v="2021-04-26T00:00:00"/>
    <n v="20"/>
    <x v="0"/>
    <n v="0"/>
    <n v="48"/>
    <s v="A2537803400  00007N90"/>
    <s v="SUNROOF ASSY X253 M1 RETOOL GREIGE 7N90"/>
    <s v="X253 M1"/>
    <m/>
    <n v="5500000606"/>
    <n v="2700"/>
    <x v="5"/>
  </r>
  <r>
    <n v="202502"/>
    <n v="311388"/>
    <n v="30058329"/>
    <d v="2021-04-23T00:00:00"/>
    <d v="2021-04-26T00:00:00"/>
    <n v="46"/>
    <x v="4"/>
    <n v="0"/>
    <n v="0"/>
    <s v="A2537804200  00001C51"/>
    <s v="SUNROOF ASSY X253 M2 RETOOL PORCEL 1C51"/>
    <s v="X253 M2"/>
    <m/>
    <n v="5500000606"/>
    <n v="2700"/>
    <x v="5"/>
  </r>
  <r>
    <n v="202502"/>
    <n v="311388"/>
    <n v="30058327"/>
    <d v="2021-04-26T00:00:00"/>
    <d v="2021-04-27T00:00:00"/>
    <n v="14"/>
    <x v="5"/>
    <n v="0"/>
    <n v="0"/>
    <s v="A2537804200  00007N90"/>
    <s v="SUNROOF ASSY X253 M2 RETOOL GREIGE 7N90"/>
    <s v="X253 M2"/>
    <m/>
    <n v="5500000606"/>
    <n v="2700"/>
    <x v="5"/>
  </r>
  <r>
    <n v="202502"/>
    <n v="311388"/>
    <n v="30058339"/>
    <d v="2021-04-26T00:00:00"/>
    <d v="2021-04-27T00:00:00"/>
    <n v="60"/>
    <x v="3"/>
    <n v="0"/>
    <n v="8"/>
    <s v="A2537803400  00001C51"/>
    <s v="SUNROOF ASSY X253 M1 RETOOL PORCELA 1C51"/>
    <s v="X253 M1"/>
    <m/>
    <n v="5500000606"/>
    <n v="2700"/>
    <x v="5"/>
  </r>
  <r>
    <n v="202502"/>
    <n v="311388"/>
    <n v="30058329"/>
    <d v="2021-04-26T00:00:00"/>
    <d v="2021-04-27T00:00:00"/>
    <n v="56"/>
    <x v="4"/>
    <n v="0"/>
    <n v="0"/>
    <s v="A2537804200  00001C51"/>
    <s v="SUNROOF ASSY X253 M2 RETOOL PORCEL 1C51"/>
    <s v="X253 M2"/>
    <m/>
    <n v="5500000606"/>
    <n v="2700"/>
    <x v="5"/>
  </r>
  <r>
    <n v="202502"/>
    <n v="311388"/>
    <n v="30058341"/>
    <d v="2021-04-26T00:00:00"/>
    <d v="2021-04-27T00:00:00"/>
    <n v="140"/>
    <x v="1"/>
    <n v="0"/>
    <n v="85"/>
    <s v="A2537803400  00009F67"/>
    <s v="SUNROOF ASSY X253 M1 RETOOL BLACK 9F67"/>
    <s v="X253 M1"/>
    <m/>
    <n v="5500000606"/>
    <n v="2700"/>
    <x v="5"/>
  </r>
  <r>
    <n v="202502"/>
    <n v="311388"/>
    <n v="30058340"/>
    <d v="2021-04-26T00:00:00"/>
    <d v="2021-04-27T00:00:00"/>
    <n v="20"/>
    <x v="0"/>
    <n v="0"/>
    <n v="48"/>
    <s v="A2537803400  00007N90"/>
    <s v="SUNROOF ASSY X253 M1 RETOOL GREIGE 7N90"/>
    <s v="X253 M1"/>
    <m/>
    <n v="5500000606"/>
    <n v="2700"/>
    <x v="5"/>
  </r>
  <r>
    <n v="202502"/>
    <n v="311388"/>
    <n v="30050364"/>
    <d v="2021-04-26T00:00:00"/>
    <d v="2021-04-27T00:00:00"/>
    <n v="224"/>
    <x v="6"/>
    <n v="0"/>
    <n v="0"/>
    <s v="A2057820047"/>
    <s v="SP CONNECTOR ASSY"/>
    <s v="X253 M1"/>
    <m/>
    <n v="5500000606"/>
    <n v="2700"/>
    <x v="5"/>
  </r>
  <r>
    <n v="202502"/>
    <n v="311388"/>
    <n v="30058328"/>
    <d v="2021-04-26T00:00:00"/>
    <d v="2021-04-27T00:00:00"/>
    <n v="142"/>
    <x v="2"/>
    <n v="0"/>
    <n v="20"/>
    <s v="A2537804200  00009F67"/>
    <s v="SUNROOF ASSY X253 M2 RETOOL BLACK 9F67"/>
    <s v="X253 M2"/>
    <m/>
    <n v="5500000606"/>
    <n v="2700"/>
    <x v="5"/>
  </r>
  <r>
    <n v="202502"/>
    <n v="311388"/>
    <n v="30050364"/>
    <d v="2021-04-27T00:00:00"/>
    <d v="2021-04-28T00:00:00"/>
    <n v="448"/>
    <x v="6"/>
    <n v="0"/>
    <n v="0"/>
    <s v="A2057820047"/>
    <s v="SP CONNECTOR ASSY"/>
    <s v="X253 M1"/>
    <m/>
    <n v="5500000606"/>
    <n v="2700"/>
    <x v="5"/>
  </r>
  <r>
    <n v="202502"/>
    <n v="311388"/>
    <n v="30058340"/>
    <d v="2021-04-27T00:00:00"/>
    <d v="2021-04-28T00:00:00"/>
    <n v="20"/>
    <x v="0"/>
    <n v="0"/>
    <n v="48"/>
    <s v="A2537803400  00007N90"/>
    <s v="SUNROOF ASSY X253 M1 RETOOL GREIGE 7N90"/>
    <s v="X253 M1"/>
    <m/>
    <n v="5500000606"/>
    <n v="2700"/>
    <x v="5"/>
  </r>
  <r>
    <n v="202502"/>
    <n v="311388"/>
    <n v="30058328"/>
    <d v="2021-04-27T00:00:00"/>
    <d v="2021-04-28T00:00:00"/>
    <n v="134"/>
    <x v="2"/>
    <n v="0"/>
    <n v="20"/>
    <s v="A2537804200  00009F67"/>
    <s v="SUNROOF ASSY X253 M2 RETOOL BLACK 9F67"/>
    <s v="X253 M2"/>
    <m/>
    <n v="5500000606"/>
    <n v="2700"/>
    <x v="5"/>
  </r>
  <r>
    <n v="202502"/>
    <n v="311388"/>
    <n v="30058329"/>
    <d v="2021-04-27T00:00:00"/>
    <d v="2021-04-28T00:00:00"/>
    <n v="56"/>
    <x v="4"/>
    <n v="0"/>
    <n v="0"/>
    <s v="A2537804200  00001C51"/>
    <s v="SUNROOF ASSY X253 M2 RETOOL PORCEL 1C51"/>
    <s v="X253 M2"/>
    <m/>
    <n v="5500000606"/>
    <n v="2700"/>
    <x v="5"/>
  </r>
  <r>
    <n v="202502"/>
    <n v="311388"/>
    <n v="30058339"/>
    <d v="2021-04-27T00:00:00"/>
    <d v="2021-04-28T00:00:00"/>
    <n v="60"/>
    <x v="3"/>
    <n v="0"/>
    <n v="8"/>
    <s v="A2537803400  00001C51"/>
    <s v="SUNROOF ASSY X253 M1 RETOOL PORCELA 1C51"/>
    <s v="X253 M1"/>
    <m/>
    <n v="5500000606"/>
    <n v="2700"/>
    <x v="5"/>
  </r>
  <r>
    <n v="202502"/>
    <n v="311388"/>
    <n v="30058341"/>
    <d v="2021-04-27T00:00:00"/>
    <d v="2021-04-28T00:00:00"/>
    <n v="120"/>
    <x v="1"/>
    <n v="0"/>
    <n v="85"/>
    <s v="A2537803400  00009F67"/>
    <s v="SUNROOF ASSY X253 M1 RETOOL BLACK 9F67"/>
    <s v="X253 M1"/>
    <m/>
    <n v="5500000606"/>
    <n v="2700"/>
    <x v="5"/>
  </r>
  <r>
    <n v="202502"/>
    <n v="311388"/>
    <n v="30058327"/>
    <d v="2021-04-27T00:00:00"/>
    <d v="2021-04-28T00:00:00"/>
    <n v="16"/>
    <x v="5"/>
    <n v="0"/>
    <n v="0"/>
    <s v="A2537804200  00007N90"/>
    <s v="SUNROOF ASSY X253 M2 RETOOL GREIGE 7N90"/>
    <s v="X253 M2"/>
    <m/>
    <n v="5500000606"/>
    <n v="2700"/>
    <x v="5"/>
  </r>
  <r>
    <n v="202502"/>
    <n v="311388"/>
    <n v="30050364"/>
    <d v="2021-04-28T00:00:00"/>
    <d v="2021-04-29T00:00:00"/>
    <n v="224"/>
    <x v="6"/>
    <n v="0"/>
    <n v="0"/>
    <s v="A2057820047"/>
    <s v="SP CONNECTOR ASSY"/>
    <s v="X253 M1"/>
    <m/>
    <n v="5500000606"/>
    <n v="2700"/>
    <x v="5"/>
  </r>
  <r>
    <n v="202502"/>
    <n v="311388"/>
    <n v="30058328"/>
    <d v="2021-04-28T00:00:00"/>
    <d v="2021-04-29T00:00:00"/>
    <n v="92"/>
    <x v="2"/>
    <n v="0"/>
    <n v="20"/>
    <s v="A2537804200  00009F67"/>
    <s v="SUNROOF ASSY X253 M2 RETOOL BLACK 9F67"/>
    <s v="X253 M2"/>
    <m/>
    <n v="5500000606"/>
    <n v="2700"/>
    <x v="5"/>
  </r>
  <r>
    <n v="202502"/>
    <n v="311388"/>
    <n v="30058329"/>
    <d v="2021-04-28T00:00:00"/>
    <d v="2021-04-29T00:00:00"/>
    <n v="34"/>
    <x v="4"/>
    <n v="0"/>
    <n v="0"/>
    <s v="A2537804200  00001C51"/>
    <s v="SUNROOF ASSY X253 M2 RETOOL PORCEL 1C51"/>
    <s v="X253 M2"/>
    <m/>
    <n v="5500000606"/>
    <n v="2700"/>
    <x v="5"/>
  </r>
  <r>
    <n v="202502"/>
    <n v="311388"/>
    <n v="30058339"/>
    <d v="2021-04-28T00:00:00"/>
    <d v="2021-04-29T00:00:00"/>
    <n v="20"/>
    <x v="3"/>
    <n v="0"/>
    <n v="8"/>
    <s v="A2537803400  00001C51"/>
    <s v="SUNROOF ASSY X253 M1 RETOOL PORCELA 1C51"/>
    <s v="X253 M1"/>
    <m/>
    <n v="5500000606"/>
    <n v="2700"/>
    <x v="5"/>
  </r>
  <r>
    <n v="202502"/>
    <n v="311388"/>
    <n v="30058341"/>
    <d v="2021-04-28T00:00:00"/>
    <d v="2021-04-29T00:00:00"/>
    <n v="100"/>
    <x v="1"/>
    <n v="0"/>
    <n v="85"/>
    <s v="A2537803400  00009F67"/>
    <s v="SUNROOF ASSY X253 M1 RETOOL BLACK 9F67"/>
    <s v="X253 M1"/>
    <m/>
    <n v="5500000606"/>
    <n v="2700"/>
    <x v="5"/>
  </r>
  <r>
    <n v="202502"/>
    <n v="311388"/>
    <n v="30058327"/>
    <d v="2021-04-28T00:00:00"/>
    <d v="2021-04-29T00:00:00"/>
    <n v="6"/>
    <x v="5"/>
    <n v="0"/>
    <n v="0"/>
    <s v="A2537804200  00007N90"/>
    <s v="SUNROOF ASSY X253 M2 RETOOL GREIGE 7N90"/>
    <s v="X253 M2"/>
    <m/>
    <n v="5500000606"/>
    <n v="2700"/>
    <x v="5"/>
  </r>
  <r>
    <n v="202502"/>
    <n v="311388"/>
    <n v="30058329"/>
    <d v="2021-04-29T00:00:00"/>
    <d v="2021-04-30T00:00:00"/>
    <n v="12"/>
    <x v="4"/>
    <n v="0"/>
    <n v="0"/>
    <s v="A2537804200  00001C51"/>
    <s v="SUNROOF ASSY X253 M2 RETOOL PORCEL 1C51"/>
    <s v="X253 M2"/>
    <m/>
    <n v="5500000606"/>
    <n v="2700"/>
    <x v="5"/>
  </r>
  <r>
    <n v="202502"/>
    <n v="311388"/>
    <n v="30058340"/>
    <d v="2021-04-29T00:00:00"/>
    <d v="2021-04-30T00:00:00"/>
    <n v="20"/>
    <x v="0"/>
    <n v="0"/>
    <n v="48"/>
    <s v="A2537803400  00007N90"/>
    <s v="SUNROOF ASSY X253 M1 RETOOL GREIGE 7N90"/>
    <s v="X253 M1"/>
    <m/>
    <n v="5500000606"/>
    <n v="2700"/>
    <x v="5"/>
  </r>
  <r>
    <n v="202502"/>
    <n v="311388"/>
    <n v="30058327"/>
    <d v="2021-04-29T00:00:00"/>
    <d v="2021-04-30T00:00:00"/>
    <n v="16"/>
    <x v="5"/>
    <n v="0"/>
    <n v="0"/>
    <s v="A2537804200  00007N90"/>
    <s v="SUNROOF ASSY X253 M2 RETOOL GREIGE 7N90"/>
    <s v="X253 M2"/>
    <m/>
    <n v="5500000606"/>
    <n v="2700"/>
    <x v="5"/>
  </r>
  <r>
    <n v="202502"/>
    <n v="311388"/>
    <n v="30058341"/>
    <d v="2021-04-29T00:00:00"/>
    <d v="2021-04-30T00:00:00"/>
    <n v="140"/>
    <x v="1"/>
    <n v="0"/>
    <n v="85"/>
    <s v="A2537803400  00009F67"/>
    <s v="SUNROOF ASSY X253 M1 RETOOL BLACK 9F67"/>
    <s v="X253 M1"/>
    <m/>
    <n v="5500000606"/>
    <n v="2700"/>
    <x v="5"/>
  </r>
  <r>
    <n v="202502"/>
    <n v="311388"/>
    <n v="30058339"/>
    <d v="2021-04-29T00:00:00"/>
    <d v="2021-04-30T00:00:00"/>
    <n v="20"/>
    <x v="3"/>
    <n v="0"/>
    <n v="8"/>
    <s v="A2537803400  00001C51"/>
    <s v="SUNROOF ASSY X253 M1 RETOOL PORCELA 1C51"/>
    <s v="X253 M1"/>
    <m/>
    <n v="5500000606"/>
    <n v="2700"/>
    <x v="5"/>
  </r>
  <r>
    <n v="202502"/>
    <n v="311388"/>
    <n v="30058328"/>
    <d v="2021-04-29T00:00:00"/>
    <d v="2021-04-30T00:00:00"/>
    <n v="146"/>
    <x v="2"/>
    <n v="0"/>
    <n v="20"/>
    <s v="A2537804200  00009F67"/>
    <s v="SUNROOF ASSY X253 M2 RETOOL BLACK 9F67"/>
    <s v="X253 M2"/>
    <m/>
    <n v="5500000606"/>
    <n v="2700"/>
    <x v="5"/>
  </r>
  <r>
    <n v="202502"/>
    <n v="311388"/>
    <n v="30050364"/>
    <d v="2021-04-29T00:00:00"/>
    <d v="2021-04-30T00:00:00"/>
    <n v="448"/>
    <x v="6"/>
    <n v="0"/>
    <n v="0"/>
    <s v="A2057820047"/>
    <s v="SP CONNECTOR ASSY"/>
    <s v="X253 M1"/>
    <m/>
    <n v="5500000606"/>
    <n v="2700"/>
    <x v="5"/>
  </r>
  <r>
    <n v="202502"/>
    <n v="311388"/>
    <n v="30058341"/>
    <d v="2021-04-30T00:00:00"/>
    <d v="2021-05-03T00:00:00"/>
    <n v="180"/>
    <x v="1"/>
    <n v="0"/>
    <n v="85"/>
    <s v="A2537803400  00009F67"/>
    <s v="SUNROOF ASSY X253 M1 RETOOL BLACK 9F67"/>
    <s v="X253 M1"/>
    <m/>
    <n v="5500000606"/>
    <n v="2700"/>
    <x v="6"/>
  </r>
  <r>
    <n v="202502"/>
    <n v="311388"/>
    <n v="30058340"/>
    <d v="2021-04-30T00:00:00"/>
    <d v="2021-05-03T00:00:00"/>
    <n v="20"/>
    <x v="0"/>
    <n v="0"/>
    <n v="48"/>
    <s v="A2537803400  00007N90"/>
    <s v="SUNROOF ASSY X253 M1 RETOOL GREIGE 7N90"/>
    <s v="X253 M1"/>
    <m/>
    <n v="5500000606"/>
    <n v="2700"/>
    <x v="6"/>
  </r>
  <r>
    <n v="202502"/>
    <n v="311388"/>
    <n v="30058327"/>
    <d v="2021-04-30T00:00:00"/>
    <d v="2021-05-03T00:00:00"/>
    <n v="20"/>
    <x v="5"/>
    <n v="0"/>
    <n v="0"/>
    <s v="A2537804200  00007N90"/>
    <s v="SUNROOF ASSY X253 M2 RETOOL GREIGE 7N90"/>
    <s v="X253 M2"/>
    <m/>
    <n v="5500000606"/>
    <n v="2700"/>
    <x v="6"/>
  </r>
  <r>
    <n v="202502"/>
    <n v="311388"/>
    <n v="30058328"/>
    <d v="2021-04-30T00:00:00"/>
    <d v="2021-05-03T00:00:00"/>
    <n v="176"/>
    <x v="2"/>
    <n v="0"/>
    <n v="20"/>
    <s v="A2537804200  00009F67"/>
    <s v="SUNROOF ASSY X253 M2 RETOOL BLACK 9F67"/>
    <s v="X253 M2"/>
    <m/>
    <n v="5500000606"/>
    <n v="2700"/>
    <x v="6"/>
  </r>
  <r>
    <n v="202502"/>
    <n v="311388"/>
    <n v="30058339"/>
    <d v="2021-04-30T00:00:00"/>
    <d v="2021-05-03T00:00:00"/>
    <n v="20"/>
    <x v="3"/>
    <n v="0"/>
    <n v="8"/>
    <s v="A2537803400  00001C51"/>
    <s v="SUNROOF ASSY X253 M1 RETOOL PORCELA 1C51"/>
    <s v="X253 M1"/>
    <m/>
    <n v="5500000606"/>
    <n v="2700"/>
    <x v="6"/>
  </r>
  <r>
    <n v="202502"/>
    <n v="311388"/>
    <n v="30050364"/>
    <d v="2021-04-30T00:00:00"/>
    <d v="2021-05-03T00:00:00"/>
    <n v="448"/>
    <x v="6"/>
    <n v="0"/>
    <n v="0"/>
    <s v="A2057820047"/>
    <s v="SP CONNECTOR ASSY"/>
    <s v="X253 M1"/>
    <m/>
    <n v="5500000606"/>
    <n v="2700"/>
    <x v="6"/>
  </r>
  <r>
    <n v="202502"/>
    <n v="311388"/>
    <n v="30058329"/>
    <d v="2021-04-30T00:00:00"/>
    <d v="2021-05-03T00:00:00"/>
    <n v="22"/>
    <x v="4"/>
    <n v="0"/>
    <n v="0"/>
    <s v="A2537804200  00001C51"/>
    <s v="SUNROOF ASSY X253 M2 RETOOL PORCEL 1C51"/>
    <s v="X253 M2"/>
    <m/>
    <n v="5500000606"/>
    <n v="2700"/>
    <x v="6"/>
  </r>
  <r>
    <n v="202502"/>
    <n v="311388"/>
    <n v="30058341"/>
    <d v="2021-05-03T00:00:00"/>
    <d v="2021-05-04T00:00:00"/>
    <n v="140"/>
    <x v="1"/>
    <n v="0"/>
    <n v="85"/>
    <s v="A2537803400  00009F67"/>
    <s v="SUNROOF ASSY X253 M1 RETOOL BLACK 9F67"/>
    <s v="X253 M1"/>
    <m/>
    <n v="5500000606"/>
    <n v="2700"/>
    <x v="6"/>
  </r>
  <r>
    <n v="202502"/>
    <n v="311388"/>
    <n v="30058327"/>
    <d v="2021-05-03T00:00:00"/>
    <d v="2021-05-04T00:00:00"/>
    <n v="52"/>
    <x v="5"/>
    <n v="0"/>
    <n v="0"/>
    <s v="A2537804200  00007N90"/>
    <s v="SUNROOF ASSY X253 M2 RETOOL GREIGE 7N90"/>
    <s v="X253 M2"/>
    <m/>
    <n v="5500000606"/>
    <n v="2700"/>
    <x v="6"/>
  </r>
  <r>
    <n v="202502"/>
    <n v="311388"/>
    <n v="30058328"/>
    <d v="2021-05-03T00:00:00"/>
    <d v="2021-05-04T00:00:00"/>
    <n v="128"/>
    <x v="2"/>
    <n v="0"/>
    <n v="20"/>
    <s v="A2537804200  00009F67"/>
    <s v="SUNROOF ASSY X253 M2 RETOOL BLACK 9F67"/>
    <s v="X253 M2"/>
    <m/>
    <n v="5500000606"/>
    <n v="2700"/>
    <x v="6"/>
  </r>
  <r>
    <n v="202502"/>
    <n v="311388"/>
    <n v="30058339"/>
    <d v="2021-05-03T00:00:00"/>
    <d v="2021-05-04T00:00:00"/>
    <n v="60"/>
    <x v="3"/>
    <n v="0"/>
    <n v="8"/>
    <s v="A2537803400  00001C51"/>
    <s v="SUNROOF ASSY X253 M1 RETOOL PORCELA 1C51"/>
    <s v="X253 M1"/>
    <m/>
    <n v="5500000606"/>
    <n v="2700"/>
    <x v="6"/>
  </r>
  <r>
    <n v="202502"/>
    <n v="311388"/>
    <n v="30058340"/>
    <d v="2021-05-03T00:00:00"/>
    <d v="2021-05-04T00:00:00"/>
    <n v="40"/>
    <x v="0"/>
    <n v="0"/>
    <n v="48"/>
    <s v="A2537803400  00007N90"/>
    <s v="SUNROOF ASSY X253 M1 RETOOL GREIGE 7N90"/>
    <s v="X253 M1"/>
    <m/>
    <n v="5500000606"/>
    <n v="2700"/>
    <x v="6"/>
  </r>
  <r>
    <n v="202502"/>
    <n v="311388"/>
    <n v="30050364"/>
    <d v="2021-05-03T00:00:00"/>
    <d v="2021-05-04T00:00:00"/>
    <n v="672"/>
    <x v="6"/>
    <n v="0"/>
    <n v="0"/>
    <s v="A2057820047"/>
    <s v="SP CONNECTOR ASSY"/>
    <s v="X253 M1"/>
    <m/>
    <n v="5500000606"/>
    <n v="2700"/>
    <x v="6"/>
  </r>
  <r>
    <n v="202502"/>
    <n v="311388"/>
    <n v="30058329"/>
    <d v="2021-05-03T00:00:00"/>
    <d v="2021-05-04T00:00:00"/>
    <n v="56"/>
    <x v="4"/>
    <n v="0"/>
    <n v="0"/>
    <s v="A2537804200  00001C51"/>
    <s v="SUNROOF ASSY X253 M2 RETOOL PORCEL 1C51"/>
    <s v="X253 M2"/>
    <m/>
    <n v="5500000606"/>
    <n v="2700"/>
    <x v="6"/>
  </r>
  <r>
    <n v="202502"/>
    <n v="311388"/>
    <n v="30058341"/>
    <d v="2021-05-04T00:00:00"/>
    <d v="2021-05-05T00:00:00"/>
    <n v="180"/>
    <x v="1"/>
    <n v="0"/>
    <n v="85"/>
    <s v="A2537803400  00009F67"/>
    <s v="SUNROOF ASSY X253 M1 RETOOL BLACK 9F67"/>
    <s v="X253 M1"/>
    <m/>
    <n v="5500000606"/>
    <n v="2700"/>
    <x v="6"/>
  </r>
  <r>
    <n v="202502"/>
    <n v="311388"/>
    <n v="30058327"/>
    <d v="2021-05-04T00:00:00"/>
    <d v="2021-05-05T00:00:00"/>
    <n v="42"/>
    <x v="5"/>
    <n v="0"/>
    <n v="0"/>
    <s v="A2537804200  00007N90"/>
    <s v="SUNROOF ASSY X253 M2 RETOOL GREIGE 7N90"/>
    <s v="X253 M2"/>
    <m/>
    <n v="5500000606"/>
    <n v="2700"/>
    <x v="6"/>
  </r>
  <r>
    <n v="202502"/>
    <n v="311388"/>
    <n v="30058328"/>
    <d v="2021-05-04T00:00:00"/>
    <d v="2021-05-05T00:00:00"/>
    <n v="178"/>
    <x v="2"/>
    <n v="0"/>
    <n v="20"/>
    <s v="A2537804200  00009F67"/>
    <s v="SUNROOF ASSY X253 M2 RETOOL BLACK 9F67"/>
    <s v="X253 M2"/>
    <m/>
    <n v="5500000606"/>
    <n v="2700"/>
    <x v="6"/>
  </r>
  <r>
    <n v="202502"/>
    <n v="311388"/>
    <n v="30058340"/>
    <d v="2021-05-04T00:00:00"/>
    <d v="2021-05-05T00:00:00"/>
    <n v="40"/>
    <x v="0"/>
    <n v="0"/>
    <n v="48"/>
    <s v="A2537803400  00007N90"/>
    <s v="SUNROOF ASSY X253 M1 RETOOL GREIGE 7N90"/>
    <s v="X253 M1"/>
    <m/>
    <n v="5500000606"/>
    <n v="2700"/>
    <x v="6"/>
  </r>
  <r>
    <n v="202502"/>
    <n v="311388"/>
    <n v="30050364"/>
    <d v="2021-05-04T00:00:00"/>
    <d v="2021-05-05T00:00:00"/>
    <n v="448"/>
    <x v="6"/>
    <n v="0"/>
    <n v="0"/>
    <s v="A2057820047"/>
    <s v="SP CONNECTOR ASSY"/>
    <s v="X253 M1"/>
    <m/>
    <n v="5500000606"/>
    <n v="2700"/>
    <x v="6"/>
  </r>
  <r>
    <n v="202502"/>
    <n v="311388"/>
    <n v="30058329"/>
    <d v="2021-05-04T00:00:00"/>
    <d v="2021-05-05T00:00:00"/>
    <n v="38"/>
    <x v="4"/>
    <n v="0"/>
    <n v="0"/>
    <s v="A2537804200  00001C51"/>
    <s v="SUNROOF ASSY X253 M2 RETOOL PORCEL 1C51"/>
    <s v="X253 M2"/>
    <m/>
    <n v="5500000606"/>
    <n v="2700"/>
    <x v="6"/>
  </r>
  <r>
    <n v="202502"/>
    <n v="311388"/>
    <n v="30058339"/>
    <d v="2021-05-04T00:00:00"/>
    <d v="2021-05-05T00:00:00"/>
    <n v="40"/>
    <x v="3"/>
    <n v="0"/>
    <n v="8"/>
    <s v="A2537803400  00001C51"/>
    <s v="SUNROOF ASSY X253 M1 RETOOL PORCELA 1C51"/>
    <s v="X253 M1"/>
    <m/>
    <n v="5500000606"/>
    <n v="2700"/>
    <x v="6"/>
  </r>
  <r>
    <n v="202502"/>
    <n v="311388"/>
    <n v="30058329"/>
    <d v="2021-05-05T00:00:00"/>
    <d v="2021-05-06T00:00:00"/>
    <n v="38"/>
    <x v="4"/>
    <n v="0"/>
    <n v="0"/>
    <s v="A2537804200  00001C51"/>
    <s v="SUNROOF ASSY X253 M2 RETOOL PORCEL 1C51"/>
    <s v="X253 M2"/>
    <m/>
    <n v="5500000606"/>
    <n v="2700"/>
    <x v="6"/>
  </r>
  <r>
    <n v="202502"/>
    <n v="311388"/>
    <n v="30058327"/>
    <d v="2021-05-05T00:00:00"/>
    <d v="2021-05-06T00:00:00"/>
    <n v="18"/>
    <x v="5"/>
    <n v="0"/>
    <n v="0"/>
    <s v="A2537804200  00007N90"/>
    <s v="SUNROOF ASSY X253 M2 RETOOL GREIGE 7N90"/>
    <s v="X253 M2"/>
    <m/>
    <n v="5500000606"/>
    <n v="2700"/>
    <x v="6"/>
  </r>
  <r>
    <n v="202502"/>
    <n v="311388"/>
    <n v="30058328"/>
    <d v="2021-05-05T00:00:00"/>
    <d v="2021-05-06T00:00:00"/>
    <n v="176"/>
    <x v="2"/>
    <n v="0"/>
    <n v="20"/>
    <s v="A2537804200  00009F67"/>
    <s v="SUNROOF ASSY X253 M2 RETOOL BLACK 9F67"/>
    <s v="X253 M2"/>
    <m/>
    <n v="5500000606"/>
    <n v="2700"/>
    <x v="6"/>
  </r>
  <r>
    <n v="202502"/>
    <n v="311388"/>
    <n v="30058339"/>
    <d v="2021-05-05T00:00:00"/>
    <d v="2021-05-06T00:00:00"/>
    <n v="40"/>
    <x v="3"/>
    <n v="0"/>
    <n v="8"/>
    <s v="A2537803400  00001C51"/>
    <s v="SUNROOF ASSY X253 M1 RETOOL PORCELA 1C51"/>
    <s v="X253 M1"/>
    <m/>
    <n v="5500000606"/>
    <n v="2700"/>
    <x v="6"/>
  </r>
  <r>
    <n v="202502"/>
    <n v="311388"/>
    <n v="30050364"/>
    <d v="2021-05-05T00:00:00"/>
    <d v="2021-05-06T00:00:00"/>
    <n v="448"/>
    <x v="6"/>
    <n v="0"/>
    <n v="0"/>
    <s v="A2057820047"/>
    <s v="SP CONNECTOR ASSY"/>
    <s v="X253 M1"/>
    <m/>
    <n v="5500000606"/>
    <n v="2700"/>
    <x v="6"/>
  </r>
  <r>
    <n v="202502"/>
    <n v="311388"/>
    <n v="30058341"/>
    <d v="2021-05-05T00:00:00"/>
    <d v="2021-05-06T00:00:00"/>
    <n v="160"/>
    <x v="1"/>
    <n v="0"/>
    <n v="85"/>
    <s v="A2537803400  00009F67"/>
    <s v="SUNROOF ASSY X253 M1 RETOOL BLACK 9F67"/>
    <s v="X253 M1"/>
    <m/>
    <n v="5500000606"/>
    <n v="2700"/>
    <x v="6"/>
  </r>
  <r>
    <n v="202502"/>
    <n v="311388"/>
    <n v="30058340"/>
    <d v="2021-05-05T00:00:00"/>
    <d v="2021-05-06T00:00:00"/>
    <n v="20"/>
    <x v="0"/>
    <n v="0"/>
    <n v="48"/>
    <s v="A2537803400  00007N90"/>
    <s v="SUNROOF ASSY X253 M1 RETOOL GREIGE 7N90"/>
    <s v="X253 M1"/>
    <m/>
    <n v="5500000606"/>
    <n v="2700"/>
    <x v="6"/>
  </r>
  <r>
    <n v="202502"/>
    <n v="311388"/>
    <n v="30058328"/>
    <d v="2021-05-06T00:00:00"/>
    <d v="2021-05-07T00:00:00"/>
    <n v="200"/>
    <x v="2"/>
    <n v="0"/>
    <n v="20"/>
    <s v="A2537804200  00009F67"/>
    <s v="SUNROOF ASSY X253 M2 RETOOL BLACK 9F67"/>
    <s v="X253 M2"/>
    <m/>
    <n v="5500000606"/>
    <n v="2700"/>
    <x v="6"/>
  </r>
  <r>
    <n v="202502"/>
    <n v="311388"/>
    <n v="30058327"/>
    <d v="2021-05-06T00:00:00"/>
    <d v="2021-05-07T00:00:00"/>
    <n v="12"/>
    <x v="5"/>
    <n v="0"/>
    <n v="0"/>
    <s v="A2537804200  00007N90"/>
    <s v="SUNROOF ASSY X253 M2 RETOOL GREIGE 7N90"/>
    <s v="X253 M2"/>
    <m/>
    <n v="5500000606"/>
    <n v="2700"/>
    <x v="6"/>
  </r>
  <r>
    <n v="202502"/>
    <n v="311388"/>
    <n v="30050364"/>
    <d v="2021-05-06T00:00:00"/>
    <d v="2021-05-07T00:00:00"/>
    <n v="224"/>
    <x v="6"/>
    <n v="0"/>
    <n v="0"/>
    <s v="A2057820047"/>
    <s v="SP CONNECTOR ASSY"/>
    <s v="X253 M1"/>
    <m/>
    <n v="5500000606"/>
    <n v="2700"/>
    <x v="6"/>
  </r>
  <r>
    <n v="202502"/>
    <n v="311388"/>
    <n v="30058340"/>
    <d v="2021-05-06T00:00:00"/>
    <d v="2021-05-07T00:00:00"/>
    <n v="20"/>
    <x v="0"/>
    <n v="0"/>
    <n v="48"/>
    <s v="A2537803400  00007N90"/>
    <s v="SUNROOF ASSY X253 M1 RETOOL GREIGE 7N90"/>
    <s v="X253 M1"/>
    <m/>
    <n v="5500000606"/>
    <n v="2700"/>
    <x v="6"/>
  </r>
  <r>
    <n v="202502"/>
    <n v="311388"/>
    <n v="30058341"/>
    <d v="2021-05-06T00:00:00"/>
    <d v="2021-05-07T00:00:00"/>
    <n v="200"/>
    <x v="1"/>
    <n v="0"/>
    <n v="85"/>
    <s v="A2537803400  00009F67"/>
    <s v="SUNROOF ASSY X253 M1 RETOOL BLACK 9F67"/>
    <s v="X253 M1"/>
    <m/>
    <n v="5500000606"/>
    <n v="2700"/>
    <x v="6"/>
  </r>
  <r>
    <n v="202502"/>
    <n v="311388"/>
    <n v="30058339"/>
    <d v="2021-05-06T00:00:00"/>
    <d v="2021-05-07T00:00:00"/>
    <n v="20"/>
    <x v="3"/>
    <n v="0"/>
    <n v="8"/>
    <s v="A2537803400  00001C51"/>
    <s v="SUNROOF ASSY X253 M1 RETOOL PORCELA 1C51"/>
    <s v="X253 M1"/>
    <m/>
    <n v="5500000606"/>
    <n v="2700"/>
    <x v="6"/>
  </r>
  <r>
    <n v="202502"/>
    <n v="311388"/>
    <n v="30058329"/>
    <d v="2021-05-06T00:00:00"/>
    <d v="2021-05-07T00:00:00"/>
    <n v="24"/>
    <x v="4"/>
    <n v="0"/>
    <n v="0"/>
    <s v="A2537804200  00001C51"/>
    <s v="SUNROOF ASSY X253 M2 RETOOL PORCEL 1C51"/>
    <s v="X253 M2"/>
    <m/>
    <n v="5500000606"/>
    <n v="2700"/>
    <x v="6"/>
  </r>
  <r>
    <n v="202502"/>
    <n v="311388"/>
    <n v="30058340"/>
    <d v="2021-05-10T00:00:00"/>
    <d v="2021-05-11T00:00:00"/>
    <n v="20"/>
    <x v="0"/>
    <n v="0"/>
    <n v="48"/>
    <s v="A2537803400  00007N90"/>
    <s v="SUNROOF ASSY X253 M1 RETOOL GREIGE 7N90"/>
    <s v="X253 M1"/>
    <m/>
    <n v="5500000606"/>
    <n v="2700"/>
    <x v="7"/>
  </r>
  <r>
    <n v="202502"/>
    <n v="311388"/>
    <n v="30058341"/>
    <d v="2021-05-10T00:00:00"/>
    <d v="2021-05-11T00:00:00"/>
    <n v="140"/>
    <x v="1"/>
    <n v="0"/>
    <n v="85"/>
    <s v="A2537803400  00009F67"/>
    <s v="SUNROOF ASSY X253 M1 RETOOL BLACK 9F67"/>
    <s v="X253 M1"/>
    <m/>
    <n v="5500000606"/>
    <n v="2700"/>
    <x v="7"/>
  </r>
  <r>
    <n v="202502"/>
    <n v="311388"/>
    <n v="30058339"/>
    <d v="2021-05-10T00:00:00"/>
    <d v="2021-05-11T00:00:00"/>
    <n v="20"/>
    <x v="3"/>
    <n v="0"/>
    <n v="8"/>
    <s v="A2537803400  00001C51"/>
    <s v="SUNROOF ASSY X253 M1 RETOOL PORCELA 1C51"/>
    <s v="X253 M1"/>
    <m/>
    <n v="5500000606"/>
    <n v="2700"/>
    <x v="7"/>
  </r>
  <r>
    <n v="202502"/>
    <n v="311388"/>
    <n v="30050364"/>
    <d v="2021-05-10T00:00:00"/>
    <d v="2021-05-11T00:00:00"/>
    <n v="448"/>
    <x v="6"/>
    <n v="0"/>
    <n v="0"/>
    <s v="A2057820047"/>
    <s v="SP CONNECTOR ASSY"/>
    <s v="X253 M1"/>
    <m/>
    <n v="5500000606"/>
    <n v="2700"/>
    <x v="7"/>
  </r>
  <r>
    <n v="202502"/>
    <n v="311388"/>
    <n v="30058329"/>
    <d v="2021-05-10T00:00:00"/>
    <d v="2021-05-11T00:00:00"/>
    <n v="24"/>
    <x v="4"/>
    <n v="0"/>
    <n v="0"/>
    <s v="A2537804200  00001C51"/>
    <s v="SUNROOF ASSY X253 M2 RETOOL PORCEL 1C51"/>
    <s v="X253 M2"/>
    <m/>
    <n v="5500000606"/>
    <n v="2700"/>
    <x v="7"/>
  </r>
  <r>
    <n v="202502"/>
    <n v="311388"/>
    <n v="30058327"/>
    <d v="2021-05-10T00:00:00"/>
    <d v="2021-05-11T00:00:00"/>
    <n v="14"/>
    <x v="5"/>
    <n v="0"/>
    <n v="0"/>
    <s v="A2537804200  00007N90"/>
    <s v="SUNROOF ASSY X253 M2 RETOOL GREIGE 7N90"/>
    <s v="X253 M2"/>
    <m/>
    <n v="5500000606"/>
    <n v="2700"/>
    <x v="7"/>
  </r>
  <r>
    <n v="202502"/>
    <n v="311388"/>
    <n v="30058328"/>
    <d v="2021-05-10T00:00:00"/>
    <d v="2021-05-11T00:00:00"/>
    <n v="126"/>
    <x v="2"/>
    <n v="0"/>
    <n v="20"/>
    <s v="A2537804200  00009F67"/>
    <s v="SUNROOF ASSY X253 M2 RETOOL BLACK 9F67"/>
    <s v="X253 M2"/>
    <m/>
    <n v="5500000606"/>
    <n v="2700"/>
    <x v="7"/>
  </r>
  <r>
    <n v="202502"/>
    <n v="311388"/>
    <n v="30050364"/>
    <d v="2021-05-11T00:00:00"/>
    <d v="2021-05-12T00:00:00"/>
    <n v="224"/>
    <x v="6"/>
    <n v="0"/>
    <n v="0"/>
    <s v="A2057820047"/>
    <s v="SP CONNECTOR ASSY"/>
    <s v="X253 M1"/>
    <m/>
    <n v="5500000606"/>
    <n v="2700"/>
    <x v="7"/>
  </r>
  <r>
    <n v="202502"/>
    <n v="311388"/>
    <n v="30058328"/>
    <d v="2021-05-11T00:00:00"/>
    <d v="2021-05-12T00:00:00"/>
    <n v="132"/>
    <x v="2"/>
    <n v="0"/>
    <n v="20"/>
    <s v="A2537804200  00009F67"/>
    <s v="SUNROOF ASSY X253 M2 RETOOL BLACK 9F67"/>
    <s v="X253 M2"/>
    <m/>
    <n v="5500000606"/>
    <n v="2700"/>
    <x v="7"/>
  </r>
  <r>
    <n v="202502"/>
    <n v="311388"/>
    <n v="30058327"/>
    <d v="2021-05-11T00:00:00"/>
    <d v="2021-05-12T00:00:00"/>
    <n v="16"/>
    <x v="5"/>
    <n v="0"/>
    <n v="0"/>
    <s v="A2537804200  00007N90"/>
    <s v="SUNROOF ASSY X253 M2 RETOOL GREIGE 7N90"/>
    <s v="X253 M2"/>
    <m/>
    <n v="5500000606"/>
    <n v="2700"/>
    <x v="7"/>
  </r>
  <r>
    <n v="202502"/>
    <n v="311388"/>
    <n v="30058339"/>
    <d v="2021-05-11T00:00:00"/>
    <d v="2021-05-12T00:00:00"/>
    <n v="20"/>
    <x v="3"/>
    <n v="0"/>
    <n v="8"/>
    <s v="A2537803400  00001C51"/>
    <s v="SUNROOF ASSY X253 M1 RETOOL PORCELA 1C51"/>
    <s v="X253 M1"/>
    <m/>
    <n v="5500000606"/>
    <n v="2700"/>
    <x v="7"/>
  </r>
  <r>
    <n v="202502"/>
    <n v="311388"/>
    <n v="30058341"/>
    <d v="2021-05-11T00:00:00"/>
    <d v="2021-05-12T00:00:00"/>
    <n v="120"/>
    <x v="1"/>
    <n v="0"/>
    <n v="85"/>
    <s v="A2537803400  00009F67"/>
    <s v="SUNROOF ASSY X253 M1 RETOOL BLACK 9F67"/>
    <s v="X253 M1"/>
    <m/>
    <n v="5500000606"/>
    <n v="2700"/>
    <x v="7"/>
  </r>
  <r>
    <n v="202502"/>
    <n v="311388"/>
    <n v="30058329"/>
    <d v="2021-05-11T00:00:00"/>
    <d v="2021-05-12T00:00:00"/>
    <n v="22"/>
    <x v="4"/>
    <n v="0"/>
    <n v="0"/>
    <s v="A2537804200  00001C51"/>
    <s v="SUNROOF ASSY X253 M2 RETOOL PORCEL 1C51"/>
    <s v="X253 M2"/>
    <m/>
    <n v="5500000606"/>
    <n v="2700"/>
    <x v="7"/>
  </r>
  <r>
    <n v="202502"/>
    <n v="311388"/>
    <n v="30058339"/>
    <d v="2021-05-12T00:00:00"/>
    <d v="2021-05-13T00:00:00"/>
    <n v="20"/>
    <x v="3"/>
    <n v="0"/>
    <n v="8"/>
    <s v="A2537803400  00001C51"/>
    <s v="SUNROOF ASSY X253 M1 RETOOL PORCELA 1C51"/>
    <s v="X253 M1"/>
    <m/>
    <n v="5500000606"/>
    <n v="2700"/>
    <x v="7"/>
  </r>
  <r>
    <n v="202502"/>
    <n v="311388"/>
    <n v="30058341"/>
    <d v="2021-05-12T00:00:00"/>
    <d v="2021-05-13T00:00:00"/>
    <n v="120"/>
    <x v="1"/>
    <n v="0"/>
    <n v="85"/>
    <s v="A2537803400  00009F67"/>
    <s v="SUNROOF ASSY X253 M1 RETOOL BLACK 9F67"/>
    <s v="X253 M1"/>
    <m/>
    <n v="5500000606"/>
    <n v="2700"/>
    <x v="7"/>
  </r>
  <r>
    <n v="202502"/>
    <n v="311388"/>
    <n v="30058327"/>
    <d v="2021-05-12T00:00:00"/>
    <d v="2021-05-13T00:00:00"/>
    <n v="14"/>
    <x v="5"/>
    <n v="0"/>
    <n v="0"/>
    <s v="A2537804200  00007N90"/>
    <s v="SUNROOF ASSY X253 M2 RETOOL GREIGE 7N90"/>
    <s v="X253 M2"/>
    <m/>
    <n v="5500000606"/>
    <n v="2700"/>
    <x v="7"/>
  </r>
  <r>
    <n v="202502"/>
    <n v="311388"/>
    <n v="30058329"/>
    <d v="2021-05-12T00:00:00"/>
    <d v="2021-05-13T00:00:00"/>
    <n v="8"/>
    <x v="4"/>
    <n v="0"/>
    <n v="0"/>
    <s v="A2537804200  00001C51"/>
    <s v="SUNROOF ASSY X253 M2 RETOOL PORCEL 1C51"/>
    <s v="X253 M2"/>
    <m/>
    <n v="5500000606"/>
    <n v="2700"/>
    <x v="7"/>
  </r>
  <r>
    <n v="202502"/>
    <n v="311388"/>
    <n v="30058340"/>
    <d v="2021-05-12T00:00:00"/>
    <d v="2021-05-13T00:00:00"/>
    <n v="20"/>
    <x v="0"/>
    <n v="0"/>
    <n v="48"/>
    <s v="A2537803400  00007N90"/>
    <s v="SUNROOF ASSY X253 M1 RETOOL GREIGE 7N90"/>
    <s v="X253 M1"/>
    <m/>
    <n v="5500000606"/>
    <n v="2700"/>
    <x v="7"/>
  </r>
  <r>
    <n v="202502"/>
    <n v="311388"/>
    <n v="30058328"/>
    <d v="2021-05-12T00:00:00"/>
    <d v="2021-05-13T00:00:00"/>
    <n v="122"/>
    <x v="2"/>
    <n v="0"/>
    <n v="20"/>
    <s v="A2537804200  00009F67"/>
    <s v="SUNROOF ASSY X253 M2 RETOOL BLACK 9F67"/>
    <s v="X253 M2"/>
    <m/>
    <n v="5500000606"/>
    <n v="2700"/>
    <x v="7"/>
  </r>
  <r>
    <n v="202502"/>
    <n v="311388"/>
    <n v="30050364"/>
    <d v="2021-05-12T00:00:00"/>
    <d v="2021-05-13T00:00:00"/>
    <n v="448"/>
    <x v="6"/>
    <n v="0"/>
    <n v="0"/>
    <s v="A2057820047"/>
    <s v="SP CONNECTOR ASSY"/>
    <s v="X253 M1"/>
    <m/>
    <n v="5500000606"/>
    <n v="2700"/>
    <x v="7"/>
  </r>
  <r>
    <n v="202502"/>
    <n v="311388"/>
    <n v="30058327"/>
    <d v="2021-05-13T00:00:00"/>
    <d v="2021-05-14T00:00:00"/>
    <n v="28"/>
    <x v="5"/>
    <n v="0"/>
    <n v="0"/>
    <s v="A2537804200  00007N90"/>
    <s v="SUNROOF ASSY X253 M2 RETOOL GREIGE 7N90"/>
    <s v="X253 M2"/>
    <m/>
    <n v="5500000606"/>
    <n v="2700"/>
    <x v="7"/>
  </r>
  <r>
    <n v="202502"/>
    <n v="311388"/>
    <n v="30058341"/>
    <d v="2021-05-13T00:00:00"/>
    <d v="2021-05-14T00:00:00"/>
    <n v="140"/>
    <x v="1"/>
    <n v="0"/>
    <n v="85"/>
    <s v="A2537803400  00009F67"/>
    <s v="SUNROOF ASSY X253 M1 RETOOL BLACK 9F67"/>
    <s v="X253 M1"/>
    <m/>
    <n v="5500000606"/>
    <n v="2700"/>
    <x v="7"/>
  </r>
  <r>
    <n v="202502"/>
    <n v="311388"/>
    <n v="30050364"/>
    <d v="2021-05-13T00:00:00"/>
    <d v="2021-05-14T00:00:00"/>
    <n v="224"/>
    <x v="6"/>
    <n v="0"/>
    <n v="0"/>
    <s v="A2057820047"/>
    <s v="SP CONNECTOR ASSY"/>
    <s v="X253 M1"/>
    <m/>
    <n v="5500000606"/>
    <n v="2700"/>
    <x v="7"/>
  </r>
  <r>
    <n v="202502"/>
    <n v="311388"/>
    <n v="30058328"/>
    <d v="2021-05-13T00:00:00"/>
    <d v="2021-05-14T00:00:00"/>
    <n v="134"/>
    <x v="2"/>
    <n v="0"/>
    <n v="20"/>
    <s v="A2537804200  00009F67"/>
    <s v="SUNROOF ASSY X253 M2 RETOOL BLACK 9F67"/>
    <s v="X253 M2"/>
    <m/>
    <n v="5500000606"/>
    <n v="2700"/>
    <x v="7"/>
  </r>
  <r>
    <n v="202502"/>
    <n v="311388"/>
    <n v="30058329"/>
    <d v="2021-05-13T00:00:00"/>
    <d v="2021-05-14T00:00:00"/>
    <n v="28"/>
    <x v="4"/>
    <n v="0"/>
    <n v="0"/>
    <s v="A2537804200  00001C51"/>
    <s v="SUNROOF ASSY X253 M2 RETOOL PORCEL 1C51"/>
    <s v="X253 M2"/>
    <m/>
    <n v="5500000606"/>
    <n v="2700"/>
    <x v="7"/>
  </r>
  <r>
    <n v="202502"/>
    <n v="311388"/>
    <n v="30058340"/>
    <d v="2021-05-13T00:00:00"/>
    <d v="2021-05-14T00:00:00"/>
    <n v="40"/>
    <x v="0"/>
    <n v="0"/>
    <n v="48"/>
    <s v="A2537803400  00007N90"/>
    <s v="SUNROOF ASSY X253 M1 RETOOL GREIGE 7N90"/>
    <s v="X253 M1"/>
    <m/>
    <n v="5500000606"/>
    <n v="2700"/>
    <x v="7"/>
  </r>
  <r>
    <n v="202502"/>
    <n v="311388"/>
    <n v="30058339"/>
    <d v="2021-05-13T00:00:00"/>
    <d v="2021-05-14T00:00:00"/>
    <n v="20"/>
    <x v="3"/>
    <n v="0"/>
    <n v="8"/>
    <s v="A2537803400  00001C51"/>
    <s v="SUNROOF ASSY X253 M1 RETOOL PORCELA 1C51"/>
    <s v="X253 M1"/>
    <m/>
    <n v="5500000606"/>
    <n v="2700"/>
    <x v="7"/>
  </r>
  <r>
    <n v="202502"/>
    <n v="311388"/>
    <n v="30058341"/>
    <d v="2021-05-14T00:00:00"/>
    <d v="2021-05-17T00:00:00"/>
    <n v="160"/>
    <x v="1"/>
    <n v="0"/>
    <n v="85"/>
    <s v="A2537803400  00009F67"/>
    <s v="SUNROOF ASSY X253 M1 RETOOL BLACK 9F67"/>
    <s v="X253 M1"/>
    <m/>
    <n v="5500000606"/>
    <n v="2700"/>
    <x v="8"/>
  </r>
  <r>
    <n v="202502"/>
    <n v="311388"/>
    <n v="30058329"/>
    <d v="2021-05-14T00:00:00"/>
    <d v="2021-05-17T00:00:00"/>
    <n v="30"/>
    <x v="4"/>
    <n v="0"/>
    <n v="0"/>
    <s v="A2537804200  00001C51"/>
    <s v="SUNROOF ASSY X253 M2 RETOOL PORCEL 1C51"/>
    <s v="X253 M2"/>
    <m/>
    <n v="5500000606"/>
    <n v="2700"/>
    <x v="8"/>
  </r>
  <r>
    <n v="202502"/>
    <n v="311388"/>
    <n v="30050364"/>
    <d v="2021-05-14T00:00:00"/>
    <d v="2021-05-17T00:00:00"/>
    <n v="448"/>
    <x v="6"/>
    <n v="0"/>
    <n v="0"/>
    <s v="A2057820047"/>
    <s v="SP CONNECTOR ASSY"/>
    <s v="X253 M1"/>
    <m/>
    <n v="5500000606"/>
    <n v="2700"/>
    <x v="8"/>
  </r>
  <r>
    <n v="202502"/>
    <n v="311388"/>
    <n v="30058339"/>
    <d v="2021-05-14T00:00:00"/>
    <d v="2021-05-17T00:00:00"/>
    <n v="40"/>
    <x v="3"/>
    <n v="0"/>
    <n v="8"/>
    <s v="A2537803400  00001C51"/>
    <s v="SUNROOF ASSY X253 M1 RETOOL PORCELA 1C51"/>
    <s v="X253 M1"/>
    <m/>
    <n v="5500000606"/>
    <n v="2700"/>
    <x v="8"/>
  </r>
  <r>
    <n v="202502"/>
    <n v="311388"/>
    <n v="30058328"/>
    <d v="2021-05-14T00:00:00"/>
    <d v="2021-05-17T00:00:00"/>
    <n v="150"/>
    <x v="2"/>
    <n v="0"/>
    <n v="20"/>
    <s v="A2537804200  00009F67"/>
    <s v="SUNROOF ASSY X253 M2 RETOOL BLACK 9F67"/>
    <s v="X253 M2"/>
    <m/>
    <n v="5500000606"/>
    <n v="2700"/>
    <x v="8"/>
  </r>
  <r>
    <n v="202502"/>
    <n v="311388"/>
    <n v="30058327"/>
    <d v="2021-05-14T00:00:00"/>
    <d v="2021-05-17T00:00:00"/>
    <n v="18"/>
    <x v="5"/>
    <n v="0"/>
    <n v="0"/>
    <s v="A2537804200  00007N90"/>
    <s v="SUNROOF ASSY X253 M2 RETOOL GREIGE 7N90"/>
    <s v="X253 M2"/>
    <m/>
    <n v="5500000606"/>
    <n v="2700"/>
    <x v="8"/>
  </r>
  <r>
    <n v="202502"/>
    <n v="311388"/>
    <n v="30058339"/>
    <d v="2021-05-17T00:00:00"/>
    <d v="2021-05-18T00:00:00"/>
    <n v="20"/>
    <x v="3"/>
    <n v="0"/>
    <n v="8"/>
    <s v="A2537803400  00001C51"/>
    <s v="SUNROOF ASSY X253 M1 RETOOL PORCELA 1C51"/>
    <s v="X253 M1"/>
    <m/>
    <n v="5500000606"/>
    <n v="2700"/>
    <x v="8"/>
  </r>
  <r>
    <n v="202502"/>
    <n v="311388"/>
    <n v="30058340"/>
    <d v="2021-05-17T00:00:00"/>
    <d v="2021-05-18T00:00:00"/>
    <n v="40"/>
    <x v="0"/>
    <n v="0"/>
    <n v="48"/>
    <s v="A2537803400  00007N90"/>
    <s v="SUNROOF ASSY X253 M1 RETOOL GREIGE 7N90"/>
    <s v="X253 M1"/>
    <m/>
    <n v="5500000606"/>
    <n v="2700"/>
    <x v="8"/>
  </r>
  <r>
    <n v="202502"/>
    <n v="311388"/>
    <n v="30058329"/>
    <d v="2021-05-17T00:00:00"/>
    <d v="2021-05-18T00:00:00"/>
    <n v="28"/>
    <x v="4"/>
    <n v="0"/>
    <n v="0"/>
    <s v="A2537804200  00001C51"/>
    <s v="SUNROOF ASSY X253 M2 RETOOL PORCEL 1C51"/>
    <s v="X253 M2"/>
    <m/>
    <n v="5500000606"/>
    <n v="2700"/>
    <x v="8"/>
  </r>
  <r>
    <n v="202502"/>
    <n v="311388"/>
    <n v="30058328"/>
    <d v="2021-05-17T00:00:00"/>
    <d v="2021-05-18T00:00:00"/>
    <n v="128"/>
    <x v="2"/>
    <n v="0"/>
    <n v="20"/>
    <s v="A2537804200  00009F67"/>
    <s v="SUNROOF ASSY X253 M2 RETOOL BLACK 9F67"/>
    <s v="X253 M2"/>
    <m/>
    <n v="5500000606"/>
    <n v="2700"/>
    <x v="8"/>
  </r>
  <r>
    <n v="202502"/>
    <n v="311388"/>
    <n v="30050364"/>
    <d v="2021-05-17T00:00:00"/>
    <d v="2021-05-18T00:00:00"/>
    <n v="448"/>
    <x v="6"/>
    <n v="0"/>
    <n v="0"/>
    <s v="A2057820047"/>
    <s v="SP CONNECTOR ASSY"/>
    <s v="X253 M1"/>
    <m/>
    <n v="5500000606"/>
    <n v="2700"/>
    <x v="8"/>
  </r>
  <r>
    <n v="202502"/>
    <n v="311388"/>
    <n v="30058327"/>
    <d v="2021-05-17T00:00:00"/>
    <d v="2021-05-18T00:00:00"/>
    <n v="22"/>
    <x v="5"/>
    <n v="0"/>
    <n v="0"/>
    <s v="A2537804200  00007N90"/>
    <s v="SUNROOF ASSY X253 M2 RETOOL GREIGE 7N90"/>
    <s v="X253 M2"/>
    <m/>
    <n v="5500000606"/>
    <n v="2700"/>
    <x v="8"/>
  </r>
  <r>
    <n v="202502"/>
    <n v="311388"/>
    <n v="30058341"/>
    <d v="2021-05-17T00:00:00"/>
    <d v="2021-05-18T00:00:00"/>
    <n v="120"/>
    <x v="1"/>
    <n v="0"/>
    <n v="85"/>
    <s v="A2537803400  00009F67"/>
    <s v="SUNROOF ASSY X253 M1 RETOOL BLACK 9F67"/>
    <s v="X253 M1"/>
    <m/>
    <n v="5500000606"/>
    <n v="2700"/>
    <x v="8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95">
  <r>
    <n v="2700"/>
    <n v="311402"/>
    <s v="Schenker Deutschland AG"/>
    <x v="0"/>
    <s v="ZB Dacheinheit C238 schwarz_9F67 Retool"/>
    <d v="2021-03-15T00:00:00"/>
    <n v="77"/>
    <n v="77"/>
    <n v="13"/>
    <n v="30063864"/>
    <s v="A2387800600  00009F67"/>
    <m/>
    <n v="0"/>
    <n v="19250"/>
    <d v="2021-03-12T00:00:00"/>
    <x v="0"/>
  </r>
  <r>
    <n v="2700"/>
    <n v="311402"/>
    <s v="Schenker Deutschland AG"/>
    <x v="1"/>
    <s v="ZB Dach C238 macchiatobeige 8V36 Retool"/>
    <d v="2021-03-15T00:00:00"/>
    <n v="10"/>
    <n v="10"/>
    <n v="7"/>
    <n v="30063865"/>
    <s v="A2387800600  00008V36"/>
    <m/>
    <n v="0"/>
    <n v="19250"/>
    <d v="2021-03-12T00:00:00"/>
    <x v="0"/>
  </r>
  <r>
    <n v="2700"/>
    <n v="311402"/>
    <s v="Schenker Deutschland AG"/>
    <x v="1"/>
    <s v="ZB Dach C238 macchiatobeige 8V36 Retool"/>
    <d v="2021-03-16T00:00:00"/>
    <n v="14"/>
    <n v="44"/>
    <n v="7"/>
    <n v="30063865"/>
    <s v="A2387800600  00008V36"/>
    <m/>
    <n v="0"/>
    <n v="19250"/>
    <d v="2021-03-15T00:00:00"/>
    <x v="0"/>
  </r>
  <r>
    <n v="2700"/>
    <n v="311402"/>
    <s v="Schenker Deutschland AG"/>
    <x v="1"/>
    <s v="ZB Dach C238 macchiatobeige 8V36 Retool"/>
    <d v="2021-03-16T00:00:00"/>
    <n v="20"/>
    <n v="30"/>
    <n v="7"/>
    <n v="30063865"/>
    <s v="A2387800600  00008V36"/>
    <m/>
    <n v="0"/>
    <n v="19250"/>
    <d v="2021-03-15T00:00:00"/>
    <x v="0"/>
  </r>
  <r>
    <n v="2700"/>
    <n v="311402"/>
    <s v="Schenker Deutschland AG"/>
    <x v="0"/>
    <s v="ZB Dacheinheit C238 schwarz_9F67 Retool"/>
    <d v="2021-03-16T00:00:00"/>
    <n v="80"/>
    <n v="157"/>
    <n v="13"/>
    <n v="30063864"/>
    <s v="A2387800600  00009F67"/>
    <m/>
    <n v="0"/>
    <n v="19250"/>
    <d v="2021-03-15T00:00:00"/>
    <x v="0"/>
  </r>
  <r>
    <n v="2700"/>
    <n v="311402"/>
    <s v="Schenker Deutschland AG"/>
    <x v="0"/>
    <s v="ZB Dacheinheit C238 schwarz_9F67 Retool"/>
    <d v="2021-03-16T00:00:00"/>
    <n v="31"/>
    <n v="188"/>
    <n v="13"/>
    <n v="30063864"/>
    <s v="A2387800600  00009F67"/>
    <m/>
    <n v="0"/>
    <n v="19250"/>
    <d v="2021-03-15T00:00:00"/>
    <x v="0"/>
  </r>
  <r>
    <n v="2700"/>
    <n v="311402"/>
    <s v="Schenker Deutschland AG"/>
    <x v="1"/>
    <s v="ZB Dach C238 macchiatobeige 8V36 Retool"/>
    <d v="2021-03-17T00:00:00"/>
    <n v="12"/>
    <n v="56"/>
    <n v="7"/>
    <n v="30063865"/>
    <s v="A2387800600  00008V36"/>
    <m/>
    <n v="0"/>
    <n v="19250"/>
    <d v="2021-03-16T00:00:00"/>
    <x v="0"/>
  </r>
  <r>
    <n v="2700"/>
    <n v="311402"/>
    <s v="Schenker Deutschland AG"/>
    <x v="0"/>
    <s v="ZB Dacheinheit C238 schwarz_9F67 Retool"/>
    <d v="2021-03-17T00:00:00"/>
    <n v="96"/>
    <n v="284"/>
    <n v="13"/>
    <n v="30063864"/>
    <s v="A2387800600  00009F67"/>
    <m/>
    <n v="0"/>
    <n v="19250"/>
    <d v="2021-03-16T00:00:00"/>
    <x v="0"/>
  </r>
  <r>
    <n v="2700"/>
    <n v="311402"/>
    <s v="Schenker Deutschland AG"/>
    <x v="1"/>
    <s v="ZB Dach C238 macchiatobeige 8V36 Retool"/>
    <d v="2021-03-18T00:00:00"/>
    <n v="21"/>
    <n v="77"/>
    <n v="7"/>
    <n v="30063865"/>
    <s v="A2387800600  00008V36"/>
    <m/>
    <n v="0"/>
    <n v="19250"/>
    <d v="2021-03-17T00:00:00"/>
    <x v="0"/>
  </r>
  <r>
    <n v="2700"/>
    <n v="311402"/>
    <s v="Schenker Deutschland AG"/>
    <x v="0"/>
    <s v="ZB Dacheinheit C238 schwarz_9F67 Retool"/>
    <d v="2021-03-18T00:00:00"/>
    <n v="76"/>
    <n v="360"/>
    <n v="13"/>
    <n v="30063864"/>
    <s v="A2387800600  00009F67"/>
    <m/>
    <n v="0"/>
    <n v="19250"/>
    <d v="2021-03-17T00:00:00"/>
    <x v="0"/>
  </r>
  <r>
    <n v="2700"/>
    <n v="311402"/>
    <s v="Schenker Deutschland AG"/>
    <x v="1"/>
    <s v="ZB Dach C238 macchiatobeige 8V36 Retool"/>
    <d v="2021-03-19T00:00:00"/>
    <n v="24"/>
    <n v="101"/>
    <n v="7"/>
    <n v="30063865"/>
    <s v="A2387800600  00008V36"/>
    <m/>
    <n v="0"/>
    <n v="19250"/>
    <d v="2021-03-18T00:00:00"/>
    <x v="0"/>
  </r>
  <r>
    <n v="2700"/>
    <n v="311402"/>
    <s v="Schenker Deutschland AG"/>
    <x v="0"/>
    <s v="ZB Dacheinheit C238 schwarz_9F67 Retool"/>
    <d v="2021-03-19T00:00:00"/>
    <n v="69"/>
    <n v="429"/>
    <n v="13"/>
    <n v="30063864"/>
    <s v="A2387800600  00009F67"/>
    <m/>
    <n v="0"/>
    <n v="19250"/>
    <d v="2021-03-18T00:00:00"/>
    <x v="0"/>
  </r>
  <r>
    <n v="2700"/>
    <n v="311402"/>
    <s v="Schenker Deutschland AG"/>
    <x v="1"/>
    <s v="ZB Dach C238 macchiatobeige 8V36 Retool"/>
    <d v="2021-03-22T00:00:00"/>
    <n v="41"/>
    <n v="142"/>
    <n v="7"/>
    <n v="30063865"/>
    <s v="A2387800600  00008V36"/>
    <m/>
    <n v="0"/>
    <n v="19250"/>
    <d v="2021-03-19T00:00:00"/>
    <x v="1"/>
  </r>
  <r>
    <n v="2700"/>
    <n v="311402"/>
    <s v="Schenker Deutschland AG"/>
    <x v="0"/>
    <s v="ZB Dacheinheit C238 schwarz_9F67 Retool"/>
    <d v="2021-03-22T00:00:00"/>
    <n v="83"/>
    <n v="512"/>
    <n v="13"/>
    <n v="30063864"/>
    <s v="A2387800600  00009F67"/>
    <m/>
    <n v="0"/>
    <n v="19250"/>
    <d v="2021-03-19T00:00:00"/>
    <x v="1"/>
  </r>
  <r>
    <n v="2700"/>
    <n v="311402"/>
    <s v="Schenker Deutschland AG"/>
    <x v="1"/>
    <s v="ZB Dach C238 macchiatobeige 8V36 Retool"/>
    <d v="2021-03-23T00:00:00"/>
    <n v="40"/>
    <n v="182"/>
    <n v="7"/>
    <n v="30063865"/>
    <s v="A2387800600  00008V36"/>
    <m/>
    <n v="0"/>
    <n v="19250"/>
    <d v="2021-03-22T00:00:00"/>
    <x v="1"/>
  </r>
  <r>
    <n v="2700"/>
    <n v="311402"/>
    <s v="Schenker Deutschland AG"/>
    <x v="0"/>
    <s v="ZB Dacheinheit C238 schwarz_9F67 Retool"/>
    <d v="2021-03-23T00:00:00"/>
    <n v="125"/>
    <n v="637"/>
    <n v="13"/>
    <n v="30063864"/>
    <s v="A2387800600  00009F67"/>
    <m/>
    <n v="0"/>
    <n v="19250"/>
    <d v="2021-03-22T00:00:00"/>
    <x v="1"/>
  </r>
  <r>
    <n v="2700"/>
    <n v="311402"/>
    <s v="Schenker Deutschland AG"/>
    <x v="1"/>
    <s v="ZB Dach C238 macchiatobeige 8V36 Retool"/>
    <d v="2021-03-24T00:00:00"/>
    <n v="34"/>
    <n v="216"/>
    <n v="7"/>
    <n v="30063865"/>
    <s v="A2387800600  00008V36"/>
    <m/>
    <n v="0"/>
    <n v="19250"/>
    <d v="2021-03-23T00:00:00"/>
    <x v="1"/>
  </r>
  <r>
    <n v="2700"/>
    <n v="311402"/>
    <s v="Schenker Deutschland AG"/>
    <x v="0"/>
    <s v="ZB Dacheinheit C238 schwarz_9F67 Retool"/>
    <d v="2021-03-24T00:00:00"/>
    <n v="131"/>
    <n v="768"/>
    <n v="13"/>
    <n v="30063864"/>
    <s v="A2387800600  00009F67"/>
    <m/>
    <n v="0"/>
    <n v="19250"/>
    <d v="2021-03-23T00:00:00"/>
    <x v="1"/>
  </r>
  <r>
    <n v="2700"/>
    <n v="311402"/>
    <s v="Schenker Deutschland AG"/>
    <x v="1"/>
    <s v="ZB Dach C238 macchiatobeige 8V36 Retool"/>
    <d v="2021-03-25T00:00:00"/>
    <n v="53"/>
    <n v="269"/>
    <n v="7"/>
    <n v="30063865"/>
    <s v="A2387800600  00008V36"/>
    <m/>
    <n v="0"/>
    <n v="19250"/>
    <d v="2021-03-24T00:00:00"/>
    <x v="1"/>
  </r>
  <r>
    <n v="2700"/>
    <n v="311402"/>
    <s v="Schenker Deutschland AG"/>
    <x v="0"/>
    <s v="ZB Dacheinheit C238 schwarz_9F67 Retool"/>
    <d v="2021-03-25T00:00:00"/>
    <n v="115"/>
    <n v="883"/>
    <n v="13"/>
    <n v="30063864"/>
    <s v="A2387800600  00009F67"/>
    <m/>
    <n v="0"/>
    <n v="19250"/>
    <d v="2021-03-24T00:00:00"/>
    <x v="1"/>
  </r>
  <r>
    <n v="2700"/>
    <n v="311402"/>
    <s v="Schenker Deutschland AG"/>
    <x v="1"/>
    <s v="ZB Dach C238 macchiatobeige 8V36 Retool"/>
    <d v="2021-03-26T00:00:00"/>
    <n v="36"/>
    <n v="305"/>
    <n v="7"/>
    <n v="30063865"/>
    <s v="A2387800600  00008V36"/>
    <m/>
    <n v="0"/>
    <n v="19250"/>
    <d v="2021-03-25T00:00:00"/>
    <x v="1"/>
  </r>
  <r>
    <n v="2700"/>
    <n v="311402"/>
    <s v="Schenker Deutschland AG"/>
    <x v="0"/>
    <s v="ZB Dacheinheit C238 schwarz_9F67 Retool"/>
    <d v="2021-03-26T00:00:00"/>
    <n v="103"/>
    <n v="986"/>
    <n v="13"/>
    <n v="30063864"/>
    <s v="A2387800600  00009F67"/>
    <m/>
    <n v="0"/>
    <n v="19250"/>
    <d v="2021-03-25T00:00:00"/>
    <x v="1"/>
  </r>
  <r>
    <n v="2700"/>
    <n v="311402"/>
    <s v="Schenker Deutschland AG"/>
    <x v="1"/>
    <s v="ZB Dach C238 macchiatobeige 8V36 Retool"/>
    <d v="2021-03-29T00:00:00"/>
    <n v="33"/>
    <n v="338"/>
    <n v="7"/>
    <n v="30063865"/>
    <s v="A2387800600  00008V36"/>
    <m/>
    <n v="0"/>
    <n v="19250"/>
    <d v="2021-03-26T00:00:00"/>
    <x v="2"/>
  </r>
  <r>
    <n v="2700"/>
    <n v="311402"/>
    <s v="Schenker Deutschland AG"/>
    <x v="0"/>
    <s v="ZB Dacheinheit C238 schwarz_9F67 Retool"/>
    <d v="2021-03-29T00:00:00"/>
    <n v="71"/>
    <n v="1057"/>
    <n v="13"/>
    <n v="30063864"/>
    <s v="A2387800600  00009F67"/>
    <m/>
    <n v="0"/>
    <n v="19250"/>
    <d v="2021-03-26T00:00:00"/>
    <x v="2"/>
  </r>
  <r>
    <n v="2700"/>
    <n v="311402"/>
    <s v="Schenker Deutschland AG"/>
    <x v="1"/>
    <s v="ZB Dach C238 macchiatobeige 8V36 Retool"/>
    <d v="2021-04-07T00:00:00"/>
    <n v="29"/>
    <n v="367"/>
    <n v="7"/>
    <n v="30063865"/>
    <s v="A2387800600  00008V36"/>
    <m/>
    <n v="0"/>
    <n v="19250"/>
    <d v="2021-04-06T00:00:00"/>
    <x v="3"/>
  </r>
  <r>
    <n v="2700"/>
    <n v="311402"/>
    <s v="Schenker Deutschland AG"/>
    <x v="0"/>
    <s v="ZB Dacheinheit C238 schwarz_9F67 Retool"/>
    <d v="2021-04-07T00:00:00"/>
    <n v="69"/>
    <n v="1126"/>
    <n v="13"/>
    <n v="30063864"/>
    <s v="A2387800600  00009F67"/>
    <m/>
    <n v="0"/>
    <n v="19250"/>
    <d v="2021-04-06T00:00:00"/>
    <x v="3"/>
  </r>
  <r>
    <n v="2700"/>
    <n v="311402"/>
    <s v="Schenker Deutschland AG"/>
    <x v="2"/>
    <s v="ZB Dacheinheit C238 greige_7N90 Retool"/>
    <d v="2021-04-08T00:00:00"/>
    <n v="1"/>
    <n v="1"/>
    <n v="5"/>
    <n v="30063935"/>
    <s v="A2387800600  00007N90"/>
    <m/>
    <n v="0"/>
    <n v="19250"/>
    <d v="2021-04-07T00:00:00"/>
    <x v="3"/>
  </r>
  <r>
    <n v="2700"/>
    <n v="311402"/>
    <s v="Schenker Deutschland AG"/>
    <x v="1"/>
    <s v="ZB Dach C238 macchiatobeige 8V36 Retool"/>
    <d v="2021-04-08T00:00:00"/>
    <n v="33"/>
    <n v="400"/>
    <n v="7"/>
    <n v="30063865"/>
    <s v="A2387800600  00008V36"/>
    <m/>
    <n v="0"/>
    <n v="19250"/>
    <d v="2021-04-07T00:00:00"/>
    <x v="3"/>
  </r>
  <r>
    <n v="2700"/>
    <n v="311402"/>
    <s v="Schenker Deutschland AG"/>
    <x v="0"/>
    <s v="ZB Dacheinheit C238 schwarz_9F67 Retool"/>
    <d v="2021-04-08T00:00:00"/>
    <n v="72"/>
    <n v="1198"/>
    <n v="13"/>
    <n v="30063864"/>
    <s v="A2387800600  00009F67"/>
    <m/>
    <n v="0"/>
    <n v="19250"/>
    <d v="2021-04-07T00:00:00"/>
    <x v="3"/>
  </r>
  <r>
    <n v="2700"/>
    <n v="311402"/>
    <s v="Schenker Deutschland AG"/>
    <x v="1"/>
    <s v="ZB Dach C238 macchiatobeige 8V36 Retool"/>
    <d v="2021-04-09T00:00:00"/>
    <n v="27"/>
    <n v="427"/>
    <n v="7"/>
    <n v="30063865"/>
    <s v="A2387800600  00008V36"/>
    <m/>
    <n v="0"/>
    <n v="19250"/>
    <d v="2021-04-08T00:00:00"/>
    <x v="3"/>
  </r>
  <r>
    <n v="2700"/>
    <n v="311402"/>
    <s v="Schenker Deutschland AG"/>
    <x v="0"/>
    <s v="ZB Dacheinheit C238 schwarz_9F67 Retool"/>
    <d v="2021-04-09T00:00:00"/>
    <n v="72"/>
    <n v="1270"/>
    <n v="13"/>
    <n v="30063864"/>
    <s v="A2387800600  00009F67"/>
    <m/>
    <n v="0"/>
    <n v="19250"/>
    <d v="2021-04-08T00:00:00"/>
    <x v="3"/>
  </r>
  <r>
    <n v="2700"/>
    <n v="311402"/>
    <s v="Schenker Deutschland AG"/>
    <x v="1"/>
    <s v="ZB Dach C238 macchiatobeige 8V36 Retool"/>
    <d v="2021-04-12T00:00:00"/>
    <n v="21"/>
    <n v="448"/>
    <n v="7"/>
    <n v="30063865"/>
    <s v="A2387800600  00008V36"/>
    <m/>
    <n v="0"/>
    <n v="19250"/>
    <d v="2021-04-09T00:00:00"/>
    <x v="4"/>
  </r>
  <r>
    <n v="2700"/>
    <n v="311402"/>
    <s v="Schenker Deutschland AG"/>
    <x v="0"/>
    <s v="ZB Dacheinheit C238 schwarz_9F67 Retool"/>
    <d v="2021-04-12T00:00:00"/>
    <n v="72"/>
    <n v="1342"/>
    <n v="13"/>
    <n v="30063864"/>
    <s v="A2387800600  00009F67"/>
    <m/>
    <n v="0"/>
    <n v="19250"/>
    <d v="2021-04-09T00:00:00"/>
    <x v="4"/>
  </r>
  <r>
    <n v="2700"/>
    <n v="311402"/>
    <s v="Schenker Deutschland AG"/>
    <x v="1"/>
    <s v="ZB Dach C238 macchiatobeige 8V36 Retool"/>
    <d v="2021-04-13T00:00:00"/>
    <n v="23"/>
    <n v="471"/>
    <n v="7"/>
    <n v="30063865"/>
    <s v="A2387800600  00008V36"/>
    <m/>
    <n v="0"/>
    <n v="19250"/>
    <d v="2021-04-12T00:00:00"/>
    <x v="4"/>
  </r>
  <r>
    <n v="2700"/>
    <n v="311402"/>
    <s v="Schenker Deutschland AG"/>
    <x v="0"/>
    <s v="ZB Dacheinheit C238 schwarz_9F67 Retool"/>
    <d v="2021-04-13T00:00:00"/>
    <n v="60"/>
    <n v="1402"/>
    <n v="13"/>
    <n v="30063864"/>
    <s v="A2387800600  00009F67"/>
    <m/>
    <n v="0"/>
    <n v="19250"/>
    <d v="2021-04-12T00:00:00"/>
    <x v="4"/>
  </r>
  <r>
    <n v="2700"/>
    <n v="311402"/>
    <s v="Schenker Deutschland AG"/>
    <x v="2"/>
    <s v="ZB Dacheinheit C238 greige_7N90 Retool"/>
    <d v="2021-04-14T00:00:00"/>
    <n v="2"/>
    <n v="3"/>
    <n v="5"/>
    <n v="30063935"/>
    <s v="A2387800600  00007N90"/>
    <m/>
    <n v="0"/>
    <n v="19250"/>
    <d v="2021-04-13T00:00:00"/>
    <x v="4"/>
  </r>
  <r>
    <n v="2700"/>
    <n v="311402"/>
    <s v="Schenker Deutschland AG"/>
    <x v="1"/>
    <s v="ZB Dach C238 macchiatobeige 8V36 Retool"/>
    <d v="2021-04-14T00:00:00"/>
    <n v="24"/>
    <n v="495"/>
    <n v="7"/>
    <n v="30063865"/>
    <s v="A2387800600  00008V36"/>
    <m/>
    <n v="0"/>
    <n v="19250"/>
    <d v="2021-04-13T00:00:00"/>
    <x v="4"/>
  </r>
  <r>
    <n v="2700"/>
    <n v="311402"/>
    <s v="Schenker Deutschland AG"/>
    <x v="0"/>
    <s v="ZB Dacheinheit C238 schwarz_9F67 Retool"/>
    <d v="2021-04-14T00:00:00"/>
    <n v="59"/>
    <n v="1461"/>
    <n v="13"/>
    <n v="30063864"/>
    <s v="A2387800600  00009F67"/>
    <m/>
    <n v="0"/>
    <n v="19250"/>
    <d v="2021-04-13T00:00:00"/>
    <x v="4"/>
  </r>
  <r>
    <n v="2700"/>
    <n v="311402"/>
    <s v="Schenker Deutschland AG"/>
    <x v="2"/>
    <s v="ZB Dacheinheit C238 greige_7N90 Retool"/>
    <d v="2021-04-15T00:00:00"/>
    <n v="1"/>
    <n v="4"/>
    <n v="5"/>
    <n v="30063935"/>
    <s v="A2387800600  00007N90"/>
    <m/>
    <n v="0"/>
    <n v="19250"/>
    <d v="2021-04-14T00:00:00"/>
    <x v="4"/>
  </r>
  <r>
    <n v="2700"/>
    <n v="311402"/>
    <s v="Schenker Deutschland AG"/>
    <x v="1"/>
    <s v="ZB Dach C238 macchiatobeige 8V36 Retool"/>
    <d v="2021-04-15T00:00:00"/>
    <n v="18"/>
    <n v="513"/>
    <n v="7"/>
    <n v="30063865"/>
    <s v="A2387800600  00008V36"/>
    <m/>
    <n v="0"/>
    <n v="19250"/>
    <d v="2021-04-14T00:00:00"/>
    <x v="4"/>
  </r>
  <r>
    <n v="2700"/>
    <n v="311402"/>
    <s v="Schenker Deutschland AG"/>
    <x v="0"/>
    <s v="ZB Dacheinheit C238 schwarz_9F67 Retool"/>
    <d v="2021-04-15T00:00:00"/>
    <n v="59"/>
    <n v="1520"/>
    <n v="13"/>
    <n v="30063864"/>
    <s v="A2387800600  00009F67"/>
    <m/>
    <n v="0"/>
    <n v="19250"/>
    <d v="2021-04-14T00:00:00"/>
    <x v="4"/>
  </r>
  <r>
    <n v="2700"/>
    <n v="311402"/>
    <s v="Schenker Deutschland AG"/>
    <x v="0"/>
    <s v="ZB Dacheinheit C238 schwarz_9F67 Retool"/>
    <d v="2021-04-16T00:00:00"/>
    <n v="61"/>
    <n v="1581"/>
    <n v="13"/>
    <n v="30063864"/>
    <s v="A2387800600  00009F67"/>
    <m/>
    <n v="0"/>
    <n v="19250"/>
    <d v="2021-04-15T00:00:00"/>
    <x v="4"/>
  </r>
  <r>
    <n v="2700"/>
    <n v="311402"/>
    <s v="Schenker Deutschland AG"/>
    <x v="1"/>
    <s v="ZB Dach C238 macchiatobeige 8V36 Retool"/>
    <d v="2021-04-16T00:00:00"/>
    <n v="20"/>
    <n v="533"/>
    <n v="7"/>
    <n v="30063865"/>
    <s v="A2387800600  00008V36"/>
    <m/>
    <n v="0"/>
    <n v="19250"/>
    <d v="2021-04-15T00:00:00"/>
    <x v="4"/>
  </r>
  <r>
    <n v="2700"/>
    <n v="311402"/>
    <s v="Schenker Deutschland AG"/>
    <x v="2"/>
    <s v="ZB Dacheinheit C238 greige_7N90 Retool"/>
    <d v="2021-04-19T00:00:00"/>
    <n v="1"/>
    <n v="5"/>
    <n v="5"/>
    <n v="30063935"/>
    <s v="A2387800600  00007N90"/>
    <m/>
    <n v="0"/>
    <n v="19250"/>
    <d v="2021-04-16T00:00:00"/>
    <x v="5"/>
  </r>
  <r>
    <n v="2700"/>
    <n v="311402"/>
    <s v="Schenker Deutschland AG"/>
    <x v="1"/>
    <s v="ZB Dach C238 macchiatobeige 8V36 Retool"/>
    <d v="2021-04-19T00:00:00"/>
    <n v="25"/>
    <n v="558"/>
    <n v="7"/>
    <n v="30063865"/>
    <s v="A2387800600  00008V36"/>
    <m/>
    <n v="0"/>
    <n v="19250"/>
    <d v="2021-04-16T00:00:00"/>
    <x v="5"/>
  </r>
  <r>
    <n v="2700"/>
    <n v="311402"/>
    <s v="Schenker Deutschland AG"/>
    <x v="0"/>
    <s v="ZB Dacheinheit C238 schwarz_9F67 Retool"/>
    <d v="2021-04-19T00:00:00"/>
    <n v="56"/>
    <n v="1637"/>
    <n v="13"/>
    <n v="30063864"/>
    <s v="A2387800600  00009F67"/>
    <m/>
    <n v="0"/>
    <n v="19250"/>
    <d v="2021-04-16T00:00:00"/>
    <x v="5"/>
  </r>
  <r>
    <n v="2700"/>
    <n v="311402"/>
    <s v="Schenker Deutschland AG"/>
    <x v="1"/>
    <s v="ZB Dach C238 macchiatobeige 8V36 Retool"/>
    <d v="2021-04-20T00:00:00"/>
    <n v="17"/>
    <n v="575"/>
    <n v="7"/>
    <n v="30063865"/>
    <s v="A2387800600  00008V36"/>
    <m/>
    <n v="0"/>
    <n v="19250"/>
    <d v="2021-04-19T00:00:00"/>
    <x v="5"/>
  </r>
  <r>
    <n v="2700"/>
    <n v="311402"/>
    <s v="Schenker Deutschland AG"/>
    <x v="0"/>
    <s v="ZB Dacheinheit C238 schwarz_9F67 Retool"/>
    <d v="2021-04-20T00:00:00"/>
    <n v="48"/>
    <n v="1685"/>
    <n v="13"/>
    <n v="30063864"/>
    <s v="A2387800600  00009F67"/>
    <m/>
    <n v="0"/>
    <n v="19250"/>
    <d v="2021-04-19T00:00:00"/>
    <x v="5"/>
  </r>
  <r>
    <n v="2700"/>
    <n v="311402"/>
    <s v="Schenker Deutschland AG"/>
    <x v="2"/>
    <s v="ZB Dacheinheit C238 greige_7N90 Retool"/>
    <d v="2021-04-21T00:00:00"/>
    <n v="6"/>
    <n v="11"/>
    <n v="5"/>
    <n v="30063935"/>
    <s v="A2387800600  00007N90"/>
    <m/>
    <n v="0"/>
    <n v="19250"/>
    <d v="2021-04-20T00:00:00"/>
    <x v="5"/>
  </r>
  <r>
    <n v="2700"/>
    <n v="311402"/>
    <s v="Schenker Deutschland AG"/>
    <x v="1"/>
    <s v="ZB Dach C238 macchiatobeige 8V36 Retool"/>
    <d v="2021-04-21T00:00:00"/>
    <n v="26"/>
    <n v="601"/>
    <n v="7"/>
    <n v="30063865"/>
    <s v="A2387800600  00008V36"/>
    <m/>
    <n v="0"/>
    <n v="19250"/>
    <d v="2021-04-20T00:00:00"/>
    <x v="5"/>
  </r>
  <r>
    <n v="2700"/>
    <n v="311402"/>
    <s v="Schenker Deutschland AG"/>
    <x v="0"/>
    <s v="ZB Dacheinheit C238 schwarz_9F67 Retool"/>
    <d v="2021-04-21T00:00:00"/>
    <n v="44"/>
    <n v="1729"/>
    <n v="13"/>
    <n v="30063864"/>
    <s v="A2387800600  00009F67"/>
    <m/>
    <n v="0"/>
    <n v="19250"/>
    <d v="2021-04-20T00:00:00"/>
    <x v="5"/>
  </r>
  <r>
    <n v="2700"/>
    <n v="311402"/>
    <s v="Schenker Deutschland AG"/>
    <x v="2"/>
    <s v="ZB Dacheinheit C238 greige_7N90 Retool"/>
    <d v="2021-04-22T00:00:00"/>
    <n v="1"/>
    <n v="12"/>
    <n v="5"/>
    <n v="30063935"/>
    <s v="A2387800600  00007N90"/>
    <m/>
    <n v="0"/>
    <n v="19250"/>
    <d v="2021-04-21T00:00:00"/>
    <x v="5"/>
  </r>
  <r>
    <n v="2700"/>
    <n v="311402"/>
    <s v="Schenker Deutschland AG"/>
    <x v="0"/>
    <s v="ZB Dacheinheit C238 schwarz_9F67 Retool"/>
    <d v="2021-04-22T00:00:00"/>
    <n v="48"/>
    <n v="1777"/>
    <n v="13"/>
    <n v="30063864"/>
    <s v="A2387800600  00009F67"/>
    <m/>
    <n v="0"/>
    <n v="19250"/>
    <d v="2021-04-21T00:00:00"/>
    <x v="5"/>
  </r>
  <r>
    <n v="2700"/>
    <n v="311402"/>
    <s v="Schenker Deutschland AG"/>
    <x v="1"/>
    <s v="ZB Dach C238 macchiatobeige 8V36 Retool"/>
    <d v="2021-04-22T00:00:00"/>
    <n v="10"/>
    <n v="611"/>
    <n v="7"/>
    <n v="30063865"/>
    <s v="A2387800600  00008V36"/>
    <m/>
    <n v="0"/>
    <n v="19250"/>
    <d v="2021-04-21T00:00:00"/>
    <x v="5"/>
  </r>
  <r>
    <n v="2700"/>
    <n v="311402"/>
    <s v="Schenker Deutschland AG"/>
    <x v="2"/>
    <s v="ZB Dacheinheit C238 greige_7N90 Retool"/>
    <d v="2021-04-23T00:00:00"/>
    <n v="1"/>
    <n v="13"/>
    <n v="5"/>
    <n v="30063935"/>
    <s v="A2387800600  00007N90"/>
    <m/>
    <n v="0"/>
    <n v="19250"/>
    <d v="2021-04-22T00:00:00"/>
    <x v="5"/>
  </r>
  <r>
    <n v="2700"/>
    <n v="311402"/>
    <s v="Schenker Deutschland AG"/>
    <x v="0"/>
    <s v="ZB Dacheinheit C238 schwarz_9F67 Retool"/>
    <d v="2021-04-23T00:00:00"/>
    <n v="41"/>
    <n v="1818"/>
    <n v="13"/>
    <n v="30063864"/>
    <s v="A2387800600  00009F67"/>
    <m/>
    <n v="0"/>
    <n v="19250"/>
    <d v="2021-04-22T00:00:00"/>
    <x v="5"/>
  </r>
  <r>
    <n v="2700"/>
    <n v="311402"/>
    <s v="Schenker Deutschland AG"/>
    <x v="1"/>
    <s v="ZB Dach C238 macchiatobeige 8V36 Retool"/>
    <d v="2021-04-23T00:00:00"/>
    <n v="14"/>
    <n v="625"/>
    <n v="7"/>
    <n v="30063865"/>
    <s v="A2387800600  00008V36"/>
    <m/>
    <n v="0"/>
    <n v="19250"/>
    <d v="2021-04-22T00:00:00"/>
    <x v="5"/>
  </r>
  <r>
    <n v="2700"/>
    <n v="311402"/>
    <s v="Schenker Deutschland AG"/>
    <x v="0"/>
    <s v="ZB Dacheinheit C238 schwarz_9F67 Retool"/>
    <d v="2021-04-26T00:00:00"/>
    <n v="51"/>
    <n v="1869"/>
    <n v="13"/>
    <n v="30063864"/>
    <s v="A2387800600  00009F67"/>
    <m/>
    <n v="0"/>
    <n v="19250"/>
    <d v="2021-04-23T00:00:00"/>
    <x v="6"/>
  </r>
  <r>
    <n v="2700"/>
    <n v="311402"/>
    <s v="Schenker Deutschland AG"/>
    <x v="2"/>
    <s v="ZB Dacheinheit C238 greige_7N90 Retool"/>
    <d v="2021-04-26T00:00:00"/>
    <n v="4"/>
    <n v="17"/>
    <n v="5"/>
    <n v="30063935"/>
    <s v="A2387800600  00007N90"/>
    <m/>
    <n v="0"/>
    <n v="19250"/>
    <d v="2021-04-23T00:00:00"/>
    <x v="6"/>
  </r>
  <r>
    <n v="2700"/>
    <n v="311402"/>
    <s v="Schenker Deutschland AG"/>
    <x v="1"/>
    <s v="ZB Dach C238 macchiatobeige 8V36 Retool"/>
    <d v="2021-04-26T00:00:00"/>
    <n v="14"/>
    <n v="639"/>
    <n v="7"/>
    <n v="30063865"/>
    <s v="A2387800600  00008V36"/>
    <m/>
    <n v="0"/>
    <n v="19250"/>
    <d v="2021-04-23T00:00:00"/>
    <x v="6"/>
  </r>
  <r>
    <n v="2700"/>
    <n v="311402"/>
    <s v="Schenker Deutschland AG"/>
    <x v="0"/>
    <s v="ZB Dacheinheit C238 schwarz_9F67 Retool"/>
    <d v="2021-04-27T00:00:00"/>
    <n v="53"/>
    <n v="1922"/>
    <n v="13"/>
    <n v="30063864"/>
    <s v="A2387800600  00009F67"/>
    <m/>
    <n v="0"/>
    <n v="19250"/>
    <d v="2021-04-26T00:00:00"/>
    <x v="6"/>
  </r>
  <r>
    <n v="2700"/>
    <n v="311402"/>
    <s v="Schenker Deutschland AG"/>
    <x v="2"/>
    <s v="ZB Dacheinheit C238 greige_7N90 Retool"/>
    <d v="2021-04-27T00:00:00"/>
    <n v="1"/>
    <n v="18"/>
    <n v="5"/>
    <n v="30063935"/>
    <s v="A2387800600  00007N90"/>
    <m/>
    <n v="0"/>
    <n v="19250"/>
    <d v="2021-04-26T00:00:00"/>
    <x v="6"/>
  </r>
  <r>
    <n v="2700"/>
    <n v="311402"/>
    <s v="Schenker Deutschland AG"/>
    <x v="1"/>
    <s v="ZB Dach C238 macchiatobeige 8V36 Retool"/>
    <d v="2021-04-27T00:00:00"/>
    <n v="11"/>
    <n v="650"/>
    <n v="7"/>
    <n v="30063865"/>
    <s v="A2387800600  00008V36"/>
    <m/>
    <n v="0"/>
    <n v="19250"/>
    <d v="2021-04-26T00:00:00"/>
    <x v="6"/>
  </r>
  <r>
    <n v="2700"/>
    <n v="311402"/>
    <s v="Schenker Deutschland AG"/>
    <x v="2"/>
    <s v="ZB Dacheinheit C238 greige_7N90 Retool"/>
    <d v="2021-04-28T00:00:00"/>
    <n v="2"/>
    <n v="20"/>
    <n v="5"/>
    <n v="30063935"/>
    <s v="A2387800600  00007N90"/>
    <m/>
    <n v="0"/>
    <n v="19250"/>
    <d v="2021-04-27T00:00:00"/>
    <x v="6"/>
  </r>
  <r>
    <n v="2700"/>
    <n v="311402"/>
    <s v="Schenker Deutschland AG"/>
    <x v="1"/>
    <s v="ZB Dach C238 macchiatobeige 8V36 Retool"/>
    <d v="2021-04-28T00:00:00"/>
    <n v="12"/>
    <n v="662"/>
    <n v="7"/>
    <n v="30063865"/>
    <s v="A2387800600  00008V36"/>
    <m/>
    <n v="0"/>
    <n v="19250"/>
    <d v="2021-04-27T00:00:00"/>
    <x v="6"/>
  </r>
  <r>
    <n v="2700"/>
    <n v="311402"/>
    <s v="Schenker Deutschland AG"/>
    <x v="0"/>
    <s v="ZB Dacheinheit C238 schwarz_9F67 Retool"/>
    <d v="2021-04-28T00:00:00"/>
    <n v="61"/>
    <n v="1983"/>
    <n v="13"/>
    <n v="30063864"/>
    <s v="A2387800600  00009F67"/>
    <m/>
    <n v="0"/>
    <n v="19250"/>
    <d v="2021-04-27T00:00:00"/>
    <x v="6"/>
  </r>
  <r>
    <n v="2700"/>
    <n v="311402"/>
    <s v="Schenker Deutschland AG"/>
    <x v="2"/>
    <s v="ZB Dacheinheit C238 greige_7N90 Retool"/>
    <d v="2021-04-29T00:00:00"/>
    <n v="1"/>
    <n v="21"/>
    <n v="5"/>
    <n v="30063935"/>
    <s v="A2387800600  00007N90"/>
    <m/>
    <n v="0"/>
    <n v="19250"/>
    <d v="2021-04-28T00:00:00"/>
    <x v="6"/>
  </r>
  <r>
    <n v="2700"/>
    <n v="311402"/>
    <s v="Schenker Deutschland AG"/>
    <x v="1"/>
    <s v="ZB Dach C238 macchiatobeige 8V36 Retool"/>
    <d v="2021-04-29T00:00:00"/>
    <n v="13"/>
    <n v="675"/>
    <n v="7"/>
    <n v="30063865"/>
    <s v="A2387800600  00008V36"/>
    <m/>
    <n v="0"/>
    <n v="19250"/>
    <d v="2021-04-28T00:00:00"/>
    <x v="6"/>
  </r>
  <r>
    <n v="2700"/>
    <n v="311402"/>
    <s v="Schenker Deutschland AG"/>
    <x v="0"/>
    <s v="ZB Dacheinheit C238 schwarz_9F67 Retool"/>
    <d v="2021-04-29T00:00:00"/>
    <n v="62"/>
    <n v="2045"/>
    <n v="13"/>
    <n v="30063864"/>
    <s v="A2387800600  00009F67"/>
    <m/>
    <n v="0"/>
    <n v="19250"/>
    <d v="2021-04-28T00:00:00"/>
    <x v="6"/>
  </r>
  <r>
    <n v="2700"/>
    <n v="311402"/>
    <s v="Schenker Deutschland AG"/>
    <x v="1"/>
    <s v="ZB Dach C238 macchiatobeige 8V36 Retool"/>
    <d v="2021-04-30T00:00:00"/>
    <n v="11"/>
    <n v="686"/>
    <n v="7"/>
    <n v="30063865"/>
    <s v="A2387800600  00008V36"/>
    <m/>
    <n v="0"/>
    <n v="19250"/>
    <d v="2021-04-29T00:00:00"/>
    <x v="6"/>
  </r>
  <r>
    <n v="2700"/>
    <n v="311402"/>
    <s v="Schenker Deutschland AG"/>
    <x v="2"/>
    <s v="ZB Dacheinheit C238 greige_7N90 Retool"/>
    <d v="2021-04-30T00:00:00"/>
    <n v="4"/>
    <n v="25"/>
    <n v="5"/>
    <n v="30063935"/>
    <s v="A2387800600  00007N90"/>
    <m/>
    <n v="0"/>
    <n v="19250"/>
    <d v="2021-04-29T00:00:00"/>
    <x v="6"/>
  </r>
  <r>
    <n v="2700"/>
    <n v="311402"/>
    <s v="Schenker Deutschland AG"/>
    <x v="0"/>
    <s v="ZB Dacheinheit C238 schwarz_9F67 Retool"/>
    <d v="2021-04-30T00:00:00"/>
    <n v="50"/>
    <n v="2095"/>
    <n v="13"/>
    <n v="30063864"/>
    <s v="A2387800600  00009F67"/>
    <m/>
    <n v="0"/>
    <n v="19250"/>
    <d v="2021-04-29T00:00:00"/>
    <x v="6"/>
  </r>
  <r>
    <n v="2700"/>
    <n v="311402"/>
    <s v="Schenker Deutschland AG"/>
    <x v="1"/>
    <s v="ZB Dach C238 macchiatobeige 8V36 Retool"/>
    <d v="2021-05-03T00:00:00"/>
    <n v="20"/>
    <n v="706"/>
    <n v="7"/>
    <n v="30063865"/>
    <s v="A2387800600  00008V36"/>
    <m/>
    <n v="0"/>
    <n v="19250"/>
    <d v="2021-04-30T00:00:00"/>
    <x v="7"/>
  </r>
  <r>
    <n v="2700"/>
    <n v="311402"/>
    <s v="Schenker Deutschland AG"/>
    <x v="2"/>
    <s v="ZB Dacheinheit C238 greige_7N90 Retool"/>
    <d v="2021-05-03T00:00:00"/>
    <n v="6"/>
    <n v="31"/>
    <n v="5"/>
    <n v="30063935"/>
    <s v="A2387800600  00007N90"/>
    <m/>
    <n v="0"/>
    <n v="19250"/>
    <d v="2021-04-30T00:00:00"/>
    <x v="7"/>
  </r>
  <r>
    <n v="2700"/>
    <n v="311402"/>
    <s v="Schenker Deutschland AG"/>
    <x v="0"/>
    <s v="ZB Dacheinheit C238 schwarz_9F67 Retool"/>
    <d v="2021-05-03T00:00:00"/>
    <n v="47"/>
    <n v="2142"/>
    <n v="13"/>
    <n v="30063864"/>
    <s v="A2387800600  00009F67"/>
    <m/>
    <n v="0"/>
    <n v="19250"/>
    <d v="2021-04-30T00:00:00"/>
    <x v="7"/>
  </r>
  <r>
    <n v="2700"/>
    <n v="311402"/>
    <s v="Schenker Deutschland AG"/>
    <x v="0"/>
    <s v="ZB Dacheinheit C238 schwarz_9F67 Retool"/>
    <d v="2021-05-04T00:00:00"/>
    <n v="45"/>
    <n v="2187"/>
    <n v="13"/>
    <n v="30063864"/>
    <s v="A2387800600  00009F67"/>
    <m/>
    <n v="0"/>
    <n v="19250"/>
    <d v="2021-05-03T00:00:00"/>
    <x v="7"/>
  </r>
  <r>
    <n v="2700"/>
    <n v="311402"/>
    <s v="Schenker Deutschland AG"/>
    <x v="1"/>
    <s v="ZB Dach C238 macchiatobeige 8V36 Retool"/>
    <d v="2021-05-04T00:00:00"/>
    <n v="18"/>
    <n v="724"/>
    <n v="7"/>
    <n v="30063865"/>
    <s v="A2387800600  00008V36"/>
    <m/>
    <n v="0"/>
    <n v="19250"/>
    <d v="2021-05-03T00:00:00"/>
    <x v="7"/>
  </r>
  <r>
    <n v="2700"/>
    <n v="311402"/>
    <s v="Schenker Deutschland AG"/>
    <x v="2"/>
    <s v="ZB Dacheinheit C238 greige_7N90 Retool"/>
    <d v="2021-05-04T00:00:00"/>
    <n v="2"/>
    <n v="33"/>
    <n v="5"/>
    <n v="30063935"/>
    <s v="A2387800600  00007N90"/>
    <m/>
    <n v="0"/>
    <n v="19250"/>
    <d v="2021-05-03T00:00:00"/>
    <x v="7"/>
  </r>
  <r>
    <n v="2700"/>
    <n v="311402"/>
    <s v="Schenker Deutschland AG"/>
    <x v="1"/>
    <s v="ZB Dach C238 macchiatobeige 8V36 Retool"/>
    <d v="2021-05-05T00:00:00"/>
    <n v="13"/>
    <n v="737"/>
    <n v="7"/>
    <n v="30063865"/>
    <s v="A2387800600  00008V36"/>
    <m/>
    <n v="0"/>
    <n v="19250"/>
    <d v="2021-05-04T00:00:00"/>
    <x v="7"/>
  </r>
  <r>
    <n v="2700"/>
    <n v="311402"/>
    <s v="Schenker Deutschland AG"/>
    <x v="0"/>
    <s v="ZB Dacheinheit C238 schwarz_9F67 Retool"/>
    <d v="2021-05-05T00:00:00"/>
    <n v="53"/>
    <n v="2240"/>
    <n v="13"/>
    <n v="30063864"/>
    <s v="A2387800600  00009F67"/>
    <m/>
    <n v="0"/>
    <n v="19250"/>
    <d v="2021-05-04T00:00:00"/>
    <x v="7"/>
  </r>
  <r>
    <n v="2700"/>
    <n v="311402"/>
    <s v="Schenker Deutschland AG"/>
    <x v="1"/>
    <s v="ZB Dach C238 macchiatobeige 8V36 Retool"/>
    <d v="2021-05-06T00:00:00"/>
    <n v="19"/>
    <n v="756"/>
    <n v="7"/>
    <n v="30063865"/>
    <s v="A2387800600  00008V36"/>
    <m/>
    <n v="0"/>
    <n v="19250"/>
    <d v="2021-05-05T00:00:00"/>
    <x v="7"/>
  </r>
  <r>
    <n v="2700"/>
    <n v="311402"/>
    <s v="Schenker Deutschland AG"/>
    <x v="2"/>
    <s v="ZB Dacheinheit C238 greige_7N90 Retool"/>
    <d v="2021-05-06T00:00:00"/>
    <n v="1"/>
    <n v="34"/>
    <n v="5"/>
    <n v="30063935"/>
    <s v="A2387800600  00007N90"/>
    <m/>
    <n v="0"/>
    <n v="19250"/>
    <d v="2021-05-05T00:00:00"/>
    <x v="7"/>
  </r>
  <r>
    <n v="2700"/>
    <n v="311402"/>
    <s v="Schenker Deutschland AG"/>
    <x v="0"/>
    <s v="ZB Dacheinheit C238 schwarz_9F67 Retool"/>
    <d v="2021-05-06T00:00:00"/>
    <n v="48"/>
    <n v="2288"/>
    <n v="13"/>
    <n v="30063864"/>
    <s v="A2387800600  00009F67"/>
    <m/>
    <n v="0"/>
    <n v="19250"/>
    <d v="2021-05-05T00:00:00"/>
    <x v="7"/>
  </r>
  <r>
    <n v="2700"/>
    <n v="311402"/>
    <s v="Schenker Deutschland AG"/>
    <x v="1"/>
    <s v="ZB Dach C238 macchiatobeige 8V36 Retool"/>
    <d v="2021-05-07T00:00:00"/>
    <n v="22"/>
    <n v="778"/>
    <n v="7"/>
    <n v="30063865"/>
    <s v="A2387800600  00008V36"/>
    <m/>
    <n v="0"/>
    <n v="19250"/>
    <d v="2021-05-06T00:00:00"/>
    <x v="7"/>
  </r>
  <r>
    <n v="2700"/>
    <n v="311402"/>
    <s v="Schenker Deutschland AG"/>
    <x v="0"/>
    <s v="ZB Dacheinheit C238 schwarz_9F67 Retool"/>
    <d v="2021-05-07T00:00:00"/>
    <n v="45"/>
    <n v="2333"/>
    <n v="13"/>
    <n v="30063864"/>
    <s v="A2387800600  00009F67"/>
    <m/>
    <n v="0"/>
    <n v="19250"/>
    <d v="2021-05-06T00:00:00"/>
    <x v="7"/>
  </r>
  <r>
    <n v="2700"/>
    <n v="311402"/>
    <s v="Schenker Deutschland AG"/>
    <x v="1"/>
    <s v="ZB Dach C238 macchiatobeige 8V36 Retool"/>
    <d v="2021-05-12T00:00:00"/>
    <n v="14"/>
    <n v="792"/>
    <n v="7"/>
    <n v="30063865"/>
    <s v="A2387800600  00008V36"/>
    <m/>
    <n v="0"/>
    <n v="19250"/>
    <d v="2021-05-11T00:00:00"/>
    <x v="8"/>
  </r>
  <r>
    <n v="2700"/>
    <n v="311402"/>
    <s v="Schenker Deutschland AG"/>
    <x v="0"/>
    <s v="ZB Dacheinheit C238 schwarz_9F67 Retool"/>
    <d v="2021-05-12T00:00:00"/>
    <n v="52"/>
    <n v="2385"/>
    <n v="13"/>
    <n v="30063864"/>
    <s v="A2387800600  00009F67"/>
    <m/>
    <n v="0"/>
    <n v="19250"/>
    <d v="2021-05-11T00:00:00"/>
    <x v="8"/>
  </r>
  <r>
    <n v="2700"/>
    <n v="311402"/>
    <s v="Schenker Deutschland AG"/>
    <x v="1"/>
    <s v="ZB Dach C238 macchiatobeige 8V36 Retool"/>
    <d v="2021-05-13T00:00:00"/>
    <n v="16"/>
    <n v="808"/>
    <n v="7"/>
    <n v="30063865"/>
    <s v="A2387800600  00008V36"/>
    <m/>
    <n v="0"/>
    <n v="19250"/>
    <d v="2021-05-12T00:00:00"/>
    <x v="8"/>
  </r>
  <r>
    <n v="2700"/>
    <n v="311402"/>
    <s v="Schenker Deutschland AG"/>
    <x v="0"/>
    <s v="ZB Dacheinheit C238 schwarz_9F67 Retool"/>
    <d v="2021-05-13T00:00:00"/>
    <n v="52"/>
    <n v="2437"/>
    <n v="13"/>
    <n v="30063864"/>
    <s v="A2387800600  00009F67"/>
    <m/>
    <n v="0"/>
    <n v="19250"/>
    <d v="2021-05-12T00:00:00"/>
    <x v="8"/>
  </r>
  <r>
    <n v="2700"/>
    <n v="311402"/>
    <s v="Schenker Deutschland AG"/>
    <x v="2"/>
    <s v="ZB Dacheinheit C238 greige_7N90 Retool"/>
    <d v="2021-05-13T00:00:00"/>
    <n v="1"/>
    <n v="35"/>
    <n v="5"/>
    <n v="30063935"/>
    <s v="A2387800600  00007N90"/>
    <m/>
    <n v="0"/>
    <n v="19250"/>
    <d v="2021-05-12T00:00:00"/>
    <x v="8"/>
  </r>
  <r>
    <n v="2700"/>
    <n v="311402"/>
    <s v="Schenker Deutschland AG"/>
    <x v="1"/>
    <s v="ZB Dach C238 macchiatobeige 8V36 Retool"/>
    <d v="2021-05-14T00:00:00"/>
    <n v="14"/>
    <n v="822"/>
    <n v="7"/>
    <n v="30063865"/>
    <s v="A2387800600  00008V36"/>
    <m/>
    <n v="0"/>
    <n v="19250"/>
    <d v="2021-05-13T00:00:00"/>
    <x v="8"/>
  </r>
  <r>
    <n v="2700"/>
    <n v="311402"/>
    <s v="Schenker Deutschland AG"/>
    <x v="0"/>
    <s v="ZB Dacheinheit C238 schwarz_9F67 Retool"/>
    <d v="2021-05-14T00:00:00"/>
    <n v="47"/>
    <n v="2484"/>
    <n v="13"/>
    <n v="30063864"/>
    <s v="A2387800600  00009F67"/>
    <m/>
    <n v="0"/>
    <n v="19250"/>
    <d v="2021-05-13T00:00:00"/>
    <x v="8"/>
  </r>
  <r>
    <n v="2700"/>
    <n v="311402"/>
    <s v="Schenker Deutschland AG"/>
    <x v="2"/>
    <s v="ZB Dacheinheit C238 greige_7N90 Retool"/>
    <d v="2021-05-14T00:00:00"/>
    <n v="3"/>
    <n v="38"/>
    <n v="5"/>
    <n v="30063935"/>
    <s v="A2387800600  00007N90"/>
    <m/>
    <n v="0"/>
    <n v="19250"/>
    <d v="2021-05-13T00:00:00"/>
    <x v="8"/>
  </r>
  <r>
    <n v="2700"/>
    <n v="311402"/>
    <s v="Schenker Deutschland AG"/>
    <x v="1"/>
    <s v="ZB Dach C238 macchiatobeige 8V36 Retool"/>
    <d v="2021-05-17T00:00:00"/>
    <n v="15"/>
    <n v="837"/>
    <n v="7"/>
    <n v="30063865"/>
    <s v="A2387800600  00008V36"/>
    <m/>
    <n v="0"/>
    <n v="19250"/>
    <d v="2021-05-14T00:00:00"/>
    <x v="9"/>
  </r>
  <r>
    <n v="2700"/>
    <n v="311402"/>
    <s v="Schenker Deutschland AG"/>
    <x v="0"/>
    <s v="ZB Dacheinheit C238 schwarz_9F67 Retool"/>
    <d v="2021-05-17T00:00:00"/>
    <n v="43"/>
    <n v="2527"/>
    <n v="13"/>
    <n v="30063864"/>
    <s v="A2387800600  00009F67"/>
    <m/>
    <n v="0"/>
    <n v="19250"/>
    <d v="2021-05-14T00:00:00"/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ontingenční tabulka10" cacheId="2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13:L18" firstHeaderRow="1" firstDataRow="2" firstDataCol="1"/>
  <pivotFields count="16">
    <pivotField showAll="0"/>
    <pivotField showAll="0"/>
    <pivotField showAll="0"/>
    <pivotField axis="axisRow" showAll="0">
      <items count="4">
        <item x="2"/>
        <item x="0"/>
        <item x="1"/>
        <item t="default"/>
      </items>
    </pivotField>
    <pivotField showAll="0"/>
    <pivotField numFmtId="14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axis="axisCol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</pivotFields>
  <rowFields count="1">
    <field x="3"/>
  </rowFields>
  <rowItems count="4">
    <i>
      <x/>
    </i>
    <i>
      <x v="1"/>
    </i>
    <i>
      <x v="2"/>
    </i>
    <i t="grand">
      <x/>
    </i>
  </rowItems>
  <colFields count="1">
    <field x="15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dataFields count="1">
    <dataField name="Součet z Open qty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Kontingenční tabulka8" cacheId="19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23:K28" firstHeaderRow="1" firstDataRow="2" firstDataCol="1"/>
  <pivotFields count="16">
    <pivotField showAll="0"/>
    <pivotField showAll="0"/>
    <pivotField showAll="0"/>
    <pivotField numFmtId="14" showAll="0"/>
    <pivotField numFmtId="14" showAll="0"/>
    <pivotField dataField="1" showAll="0"/>
    <pivotField axis="axisRow" showAll="0">
      <items count="8">
        <item h="1" x="6"/>
        <item h="1" x="0"/>
        <item h="1" x="3"/>
        <item h="1" x="1"/>
        <item x="5"/>
        <item x="4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</pivotFields>
  <rowFields count="1">
    <field x="6"/>
  </rowFields>
  <rowItems count="4">
    <i>
      <x v="4"/>
    </i>
    <i>
      <x v="5"/>
    </i>
    <i>
      <x v="6"/>
    </i>
    <i t="grand">
      <x/>
    </i>
  </rowItems>
  <colFields count="1">
    <field x="15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colItems>
  <dataFields count="1">
    <dataField name="Součet z Open qty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Kontingenční tabulka7" cacheId="19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3:K8" firstHeaderRow="1" firstDataRow="2" firstDataCol="1"/>
  <pivotFields count="16">
    <pivotField showAll="0"/>
    <pivotField showAll="0"/>
    <pivotField showAll="0"/>
    <pivotField numFmtId="14" showAll="0"/>
    <pivotField numFmtId="14" showAll="0"/>
    <pivotField dataField="1" showAll="0"/>
    <pivotField axis="axisRow" showAll="0">
      <items count="8">
        <item h="1" x="6"/>
        <item x="0"/>
        <item x="3"/>
        <item x="1"/>
        <item h="1" x="5"/>
        <item h="1" x="4"/>
        <item h="1"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</pivotFields>
  <rowFields count="1">
    <field x="6"/>
  </rowFields>
  <rowItems count="4">
    <i>
      <x v="1"/>
    </i>
    <i>
      <x v="2"/>
    </i>
    <i>
      <x v="3"/>
    </i>
    <i t="grand">
      <x/>
    </i>
  </rowItems>
  <colFields count="1">
    <field x="15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colItems>
  <dataFields count="1">
    <dataField name="Součet z Open qty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28"/>
  <sheetViews>
    <sheetView tabSelected="1" topLeftCell="A2" workbookViewId="0">
      <selection activeCell="Q26" sqref="Q26"/>
    </sheetView>
  </sheetViews>
  <sheetFormatPr defaultRowHeight="14.25" x14ac:dyDescent="0.2"/>
  <cols>
    <col min="1" max="1" width="17.375" customWidth="1"/>
    <col min="2" max="2" width="17.375" bestFit="1" customWidth="1"/>
    <col min="3" max="3" width="5.625" customWidth="1"/>
    <col min="4" max="4" width="5.375" customWidth="1"/>
    <col min="5" max="6" width="5.25" customWidth="1"/>
    <col min="7" max="7" width="5.375" customWidth="1"/>
    <col min="8" max="8" width="4.875" customWidth="1"/>
    <col min="9" max="10" width="5.375" customWidth="1"/>
    <col min="11" max="11" width="14.625" bestFit="1" customWidth="1"/>
    <col min="12" max="12" width="5.5" customWidth="1"/>
    <col min="13" max="19" width="3.875" customWidth="1"/>
    <col min="20" max="20" width="24.625" bestFit="1" customWidth="1"/>
    <col min="21" max="21" width="21.25" bestFit="1" customWidth="1"/>
  </cols>
  <sheetData>
    <row r="3" spans="1:12" x14ac:dyDescent="0.2">
      <c r="A3" s="4" t="s">
        <v>39</v>
      </c>
      <c r="B3" s="4" t="s">
        <v>42</v>
      </c>
    </row>
    <row r="4" spans="1:12" x14ac:dyDescent="0.2">
      <c r="A4" s="4" t="s">
        <v>40</v>
      </c>
      <c r="B4">
        <v>12</v>
      </c>
      <c r="C4">
        <v>13</v>
      </c>
      <c r="D4">
        <v>14</v>
      </c>
      <c r="E4">
        <v>15</v>
      </c>
      <c r="F4">
        <v>16</v>
      </c>
      <c r="G4">
        <v>17</v>
      </c>
      <c r="H4">
        <v>18</v>
      </c>
      <c r="I4">
        <v>19</v>
      </c>
      <c r="J4">
        <v>20</v>
      </c>
      <c r="K4" t="s">
        <v>41</v>
      </c>
    </row>
    <row r="5" spans="1:12" x14ac:dyDescent="0.2">
      <c r="A5" s="5" t="s">
        <v>15</v>
      </c>
      <c r="B5" s="2">
        <v>123</v>
      </c>
      <c r="C5" s="2">
        <v>140</v>
      </c>
      <c r="D5" s="2">
        <v>80</v>
      </c>
      <c r="E5" s="2">
        <v>100</v>
      </c>
      <c r="F5" s="2">
        <v>160</v>
      </c>
      <c r="G5" s="2">
        <v>80</v>
      </c>
      <c r="H5" s="2">
        <v>140</v>
      </c>
      <c r="I5" s="2">
        <v>80</v>
      </c>
      <c r="J5" s="2">
        <v>40</v>
      </c>
      <c r="K5" s="2">
        <v>943</v>
      </c>
    </row>
    <row r="6" spans="1:12" x14ac:dyDescent="0.2">
      <c r="A6" s="5" t="s">
        <v>26</v>
      </c>
      <c r="B6" s="2">
        <v>80</v>
      </c>
      <c r="C6" s="2">
        <v>160</v>
      </c>
      <c r="D6" s="2">
        <v>140</v>
      </c>
      <c r="E6" s="2">
        <v>140</v>
      </c>
      <c r="F6" s="2">
        <v>180</v>
      </c>
      <c r="G6" s="2">
        <v>200</v>
      </c>
      <c r="H6" s="2">
        <v>180</v>
      </c>
      <c r="I6" s="2">
        <v>80</v>
      </c>
      <c r="J6" s="2">
        <v>60</v>
      </c>
      <c r="K6" s="2">
        <v>1220</v>
      </c>
    </row>
    <row r="7" spans="1:12" x14ac:dyDescent="0.2">
      <c r="A7" s="5" t="s">
        <v>19</v>
      </c>
      <c r="B7" s="2">
        <v>500</v>
      </c>
      <c r="C7" s="2">
        <v>660</v>
      </c>
      <c r="D7" s="2">
        <v>460</v>
      </c>
      <c r="E7" s="2">
        <v>460</v>
      </c>
      <c r="F7" s="2">
        <v>580</v>
      </c>
      <c r="G7" s="2">
        <v>640</v>
      </c>
      <c r="H7" s="2">
        <v>860</v>
      </c>
      <c r="I7" s="2">
        <v>520</v>
      </c>
      <c r="J7" s="2">
        <v>280</v>
      </c>
      <c r="K7" s="2">
        <v>4960</v>
      </c>
    </row>
    <row r="8" spans="1:12" x14ac:dyDescent="0.2">
      <c r="A8" s="5" t="s">
        <v>41</v>
      </c>
      <c r="B8" s="2">
        <v>703</v>
      </c>
      <c r="C8" s="2">
        <v>960</v>
      </c>
      <c r="D8" s="2">
        <v>680</v>
      </c>
      <c r="E8" s="2">
        <v>700</v>
      </c>
      <c r="F8" s="2">
        <v>920</v>
      </c>
      <c r="G8" s="2">
        <v>920</v>
      </c>
      <c r="H8" s="2">
        <v>1180</v>
      </c>
      <c r="I8" s="2">
        <v>680</v>
      </c>
      <c r="J8" s="2">
        <v>380</v>
      </c>
      <c r="K8" s="2">
        <v>7123</v>
      </c>
    </row>
    <row r="10" spans="1:12" x14ac:dyDescent="0.2">
      <c r="A10" s="5" t="s">
        <v>47</v>
      </c>
      <c r="B10">
        <v>110</v>
      </c>
      <c r="C10" t="s">
        <v>48</v>
      </c>
    </row>
    <row r="13" spans="1:12" x14ac:dyDescent="0.2">
      <c r="A13" s="4" t="s">
        <v>39</v>
      </c>
      <c r="B13" s="4" t="s">
        <v>42</v>
      </c>
    </row>
    <row r="14" spans="1:12" x14ac:dyDescent="0.2">
      <c r="A14" s="4" t="s">
        <v>40</v>
      </c>
      <c r="B14">
        <v>11</v>
      </c>
      <c r="C14">
        <v>12</v>
      </c>
      <c r="D14">
        <v>13</v>
      </c>
      <c r="E14">
        <v>14</v>
      </c>
      <c r="F14">
        <v>15</v>
      </c>
      <c r="G14">
        <v>16</v>
      </c>
      <c r="H14">
        <v>17</v>
      </c>
      <c r="I14">
        <v>18</v>
      </c>
      <c r="J14">
        <v>19</v>
      </c>
      <c r="K14">
        <v>20</v>
      </c>
      <c r="L14" t="s">
        <v>41</v>
      </c>
    </row>
    <row r="15" spans="1:12" x14ac:dyDescent="0.2">
      <c r="A15" s="5" t="s">
        <v>43</v>
      </c>
      <c r="B15" s="2"/>
      <c r="C15" s="2"/>
      <c r="D15" s="2"/>
      <c r="E15" s="2">
        <v>1</v>
      </c>
      <c r="F15" s="2">
        <v>3</v>
      </c>
      <c r="G15" s="2">
        <v>9</v>
      </c>
      <c r="H15" s="2">
        <v>12</v>
      </c>
      <c r="I15" s="2">
        <v>9</v>
      </c>
      <c r="J15" s="2">
        <v>4</v>
      </c>
      <c r="K15" s="2"/>
      <c r="L15" s="2">
        <v>38</v>
      </c>
    </row>
    <row r="16" spans="1:12" x14ac:dyDescent="0.2">
      <c r="A16" s="5" t="s">
        <v>44</v>
      </c>
      <c r="B16" s="2">
        <v>429</v>
      </c>
      <c r="C16" s="2">
        <v>557</v>
      </c>
      <c r="D16" s="2">
        <v>71</v>
      </c>
      <c r="E16" s="2">
        <v>213</v>
      </c>
      <c r="F16" s="2">
        <v>311</v>
      </c>
      <c r="G16" s="2">
        <v>237</v>
      </c>
      <c r="H16" s="2">
        <v>277</v>
      </c>
      <c r="I16" s="2">
        <v>238</v>
      </c>
      <c r="J16" s="2">
        <v>151</v>
      </c>
      <c r="K16" s="2">
        <v>43</v>
      </c>
      <c r="L16" s="2">
        <v>2527</v>
      </c>
    </row>
    <row r="17" spans="1:12" x14ac:dyDescent="0.2">
      <c r="A17" s="5" t="s">
        <v>45</v>
      </c>
      <c r="B17" s="2">
        <v>101</v>
      </c>
      <c r="C17" s="2">
        <v>204</v>
      </c>
      <c r="D17" s="2">
        <v>33</v>
      </c>
      <c r="E17" s="2">
        <v>89</v>
      </c>
      <c r="F17" s="2">
        <v>106</v>
      </c>
      <c r="G17" s="2">
        <v>92</v>
      </c>
      <c r="H17" s="2">
        <v>61</v>
      </c>
      <c r="I17" s="2">
        <v>92</v>
      </c>
      <c r="J17" s="2">
        <v>44</v>
      </c>
      <c r="K17" s="2">
        <v>15</v>
      </c>
      <c r="L17" s="2">
        <v>837</v>
      </c>
    </row>
    <row r="18" spans="1:12" x14ac:dyDescent="0.2">
      <c r="A18" s="5" t="s">
        <v>41</v>
      </c>
      <c r="B18" s="2">
        <v>530</v>
      </c>
      <c r="C18" s="2">
        <v>761</v>
      </c>
      <c r="D18" s="2">
        <v>104</v>
      </c>
      <c r="E18" s="2">
        <v>303</v>
      </c>
      <c r="F18" s="2">
        <v>420</v>
      </c>
      <c r="G18" s="2">
        <v>338</v>
      </c>
      <c r="H18" s="2">
        <v>350</v>
      </c>
      <c r="I18" s="2">
        <v>339</v>
      </c>
      <c r="J18" s="2">
        <v>199</v>
      </c>
      <c r="K18" s="2">
        <v>58</v>
      </c>
      <c r="L18" s="2">
        <v>3402</v>
      </c>
    </row>
    <row r="20" spans="1:12" ht="15" x14ac:dyDescent="0.25">
      <c r="A20" s="5" t="s">
        <v>46</v>
      </c>
      <c r="B20" s="3">
        <v>11</v>
      </c>
      <c r="C20" s="3">
        <v>12</v>
      </c>
      <c r="D20" s="6">
        <v>13</v>
      </c>
      <c r="E20" s="6">
        <v>14</v>
      </c>
      <c r="F20" s="3">
        <v>15</v>
      </c>
      <c r="G20" s="3">
        <v>16</v>
      </c>
      <c r="H20" s="3">
        <v>17</v>
      </c>
      <c r="I20" s="3">
        <v>18</v>
      </c>
      <c r="J20" s="3">
        <v>19</v>
      </c>
    </row>
    <row r="21" spans="1:12" x14ac:dyDescent="0.2">
      <c r="B21">
        <f>GETPIVOTDATA("Open qty",$A$13,"week",11)</f>
        <v>530</v>
      </c>
      <c r="C21">
        <f>GETPIVOTDATA("Open qty",$A$3,"week",12)+GETPIVOTDATA("Open qty",$A$13,"week",12)</f>
        <v>1464</v>
      </c>
      <c r="D21" s="7">
        <f>GETPIVOTDATA("Open qty",$A$3,"week",13)+GETPIVOTDATA("Open qty",$A$13,"week",13)</f>
        <v>1064</v>
      </c>
      <c r="E21" s="7">
        <f>GETPIVOTDATA("Open qty",$A$3,"week",14)+GETPIVOTDATA("Open qty",$A$13,"week",14)</f>
        <v>983</v>
      </c>
      <c r="F21">
        <f>GETPIVOTDATA("Open qty",$A$3,"week",15)+GETPIVOTDATA("Open qty",$A$13,"week",15)</f>
        <v>1120</v>
      </c>
      <c r="G21">
        <f>GETPIVOTDATA("Open qty",$A$3,"week",16)+GETPIVOTDATA("Open qty",$A$13,"week",16)</f>
        <v>1258</v>
      </c>
      <c r="H21">
        <f>GETPIVOTDATA("Open qty",$A$3,"week",17)+GETPIVOTDATA("Open qty",$A$13,"week",17)</f>
        <v>1270</v>
      </c>
      <c r="I21">
        <f>GETPIVOTDATA("Open qty",$A$3,"week",18)+GETPIVOTDATA("Open qty",$A$13,"week",18)</f>
        <v>1519</v>
      </c>
      <c r="J21">
        <f>GETPIVOTDATA("Open qty",$A$3,"week",19)+GETPIVOTDATA("Open qty",$A$13,"week",19)</f>
        <v>879</v>
      </c>
    </row>
    <row r="23" spans="1:12" x14ac:dyDescent="0.2">
      <c r="A23" s="4" t="s">
        <v>39</v>
      </c>
      <c r="B23" s="4" t="s">
        <v>42</v>
      </c>
    </row>
    <row r="24" spans="1:12" x14ac:dyDescent="0.2">
      <c r="A24" s="4" t="s">
        <v>40</v>
      </c>
      <c r="B24">
        <v>12</v>
      </c>
      <c r="C24">
        <v>13</v>
      </c>
      <c r="D24">
        <v>14</v>
      </c>
      <c r="E24">
        <v>15</v>
      </c>
      <c r="F24">
        <v>16</v>
      </c>
      <c r="G24">
        <v>17</v>
      </c>
      <c r="H24">
        <v>18</v>
      </c>
      <c r="I24">
        <v>19</v>
      </c>
      <c r="J24">
        <v>20</v>
      </c>
      <c r="K24" t="s">
        <v>41</v>
      </c>
    </row>
    <row r="25" spans="1:12" x14ac:dyDescent="0.2">
      <c r="A25" s="5" t="s">
        <v>32</v>
      </c>
      <c r="B25" s="2">
        <v>102</v>
      </c>
      <c r="C25" s="2">
        <v>138</v>
      </c>
      <c r="D25" s="2">
        <v>72</v>
      </c>
      <c r="E25" s="2">
        <v>110</v>
      </c>
      <c r="F25" s="2">
        <v>160</v>
      </c>
      <c r="G25" s="2">
        <v>68</v>
      </c>
      <c r="H25" s="2">
        <v>144</v>
      </c>
      <c r="I25" s="2">
        <v>72</v>
      </c>
      <c r="J25" s="2">
        <v>40</v>
      </c>
      <c r="K25" s="2">
        <v>906</v>
      </c>
    </row>
    <row r="26" spans="1:12" x14ac:dyDescent="0.2">
      <c r="A26" s="5" t="s">
        <v>29</v>
      </c>
      <c r="B26" s="2">
        <v>70</v>
      </c>
      <c r="C26" s="2">
        <v>156</v>
      </c>
      <c r="D26" s="2">
        <v>132</v>
      </c>
      <c r="E26" s="2">
        <v>150</v>
      </c>
      <c r="F26" s="2">
        <v>176</v>
      </c>
      <c r="G26" s="2">
        <v>204</v>
      </c>
      <c r="H26" s="2">
        <v>178</v>
      </c>
      <c r="I26" s="2">
        <v>82</v>
      </c>
      <c r="J26" s="2">
        <v>58</v>
      </c>
      <c r="K26" s="2">
        <v>1206</v>
      </c>
    </row>
    <row r="27" spans="1:12" x14ac:dyDescent="0.2">
      <c r="A27" s="5" t="s">
        <v>22</v>
      </c>
      <c r="B27" s="2">
        <v>408</v>
      </c>
      <c r="C27" s="2">
        <v>662</v>
      </c>
      <c r="D27" s="2">
        <v>468</v>
      </c>
      <c r="E27" s="2">
        <v>462</v>
      </c>
      <c r="F27" s="2">
        <v>566</v>
      </c>
      <c r="G27" s="2">
        <v>656</v>
      </c>
      <c r="H27" s="2">
        <v>858</v>
      </c>
      <c r="I27" s="2">
        <v>514</v>
      </c>
      <c r="J27" s="2">
        <v>278</v>
      </c>
      <c r="K27" s="2">
        <v>4872</v>
      </c>
    </row>
    <row r="28" spans="1:12" x14ac:dyDescent="0.2">
      <c r="A28" s="5" t="s">
        <v>41</v>
      </c>
      <c r="B28" s="2">
        <v>580</v>
      </c>
      <c r="C28" s="2">
        <v>956</v>
      </c>
      <c r="D28" s="2">
        <v>672</v>
      </c>
      <c r="E28" s="2">
        <v>722</v>
      </c>
      <c r="F28" s="2">
        <v>902</v>
      </c>
      <c r="G28" s="2">
        <v>928</v>
      </c>
      <c r="H28" s="2">
        <v>1180</v>
      </c>
      <c r="I28" s="2">
        <v>668</v>
      </c>
      <c r="J28" s="2">
        <v>376</v>
      </c>
      <c r="K28" s="2">
        <v>6984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59"/>
  <sheetViews>
    <sheetView workbookViewId="0">
      <selection activeCell="Q259" sqref="B1:Q259"/>
    </sheetView>
  </sheetViews>
  <sheetFormatPr defaultRowHeight="14.25" x14ac:dyDescent="0.2"/>
  <cols>
    <col min="5" max="5" width="11.125" customWidth="1"/>
    <col min="6" max="6" width="11" customWidth="1"/>
    <col min="17" max="17" width="9.875" bestFit="1" customWidth="1"/>
  </cols>
  <sheetData>
    <row r="1" spans="2:17" x14ac:dyDescent="0.2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38</v>
      </c>
    </row>
    <row r="2" spans="2:17" x14ac:dyDescent="0.2">
      <c r="B2">
        <v>202502</v>
      </c>
      <c r="C2">
        <v>311388</v>
      </c>
      <c r="D2">
        <v>30058340</v>
      </c>
      <c r="E2" s="1">
        <v>44274</v>
      </c>
      <c r="F2" s="1">
        <v>44277</v>
      </c>
      <c r="G2">
        <v>3</v>
      </c>
      <c r="H2" t="s">
        <v>15</v>
      </c>
      <c r="I2">
        <v>0</v>
      </c>
      <c r="J2">
        <v>48</v>
      </c>
      <c r="K2" t="s">
        <v>16</v>
      </c>
      <c r="L2" t="s">
        <v>17</v>
      </c>
      <c r="M2" t="s">
        <v>18</v>
      </c>
      <c r="O2">
        <v>5500000606</v>
      </c>
      <c r="P2">
        <v>2700</v>
      </c>
      <c r="Q2" s="2">
        <f>WEEKNUM(F2)-1</f>
        <v>12</v>
      </c>
    </row>
    <row r="3" spans="2:17" x14ac:dyDescent="0.2">
      <c r="B3">
        <v>202502</v>
      </c>
      <c r="C3">
        <v>311388</v>
      </c>
      <c r="D3">
        <v>30058341</v>
      </c>
      <c r="E3" s="1">
        <v>44274</v>
      </c>
      <c r="F3" s="1">
        <v>44277</v>
      </c>
      <c r="G3">
        <v>80</v>
      </c>
      <c r="H3" t="s">
        <v>19</v>
      </c>
      <c r="I3">
        <v>0</v>
      </c>
      <c r="J3">
        <v>85</v>
      </c>
      <c r="K3" t="s">
        <v>20</v>
      </c>
      <c r="L3" t="s">
        <v>21</v>
      </c>
      <c r="M3" t="s">
        <v>18</v>
      </c>
      <c r="O3">
        <v>5500000606</v>
      </c>
      <c r="P3">
        <v>2700</v>
      </c>
      <c r="Q3" s="2">
        <f t="shared" ref="Q3:Q66" si="0">WEEKNUM(F3)-1</f>
        <v>12</v>
      </c>
    </row>
    <row r="4" spans="2:17" x14ac:dyDescent="0.2">
      <c r="B4">
        <v>202502</v>
      </c>
      <c r="C4">
        <v>311388</v>
      </c>
      <c r="D4">
        <v>30058328</v>
      </c>
      <c r="E4" s="1">
        <v>44277</v>
      </c>
      <c r="F4" s="1">
        <v>44278</v>
      </c>
      <c r="G4">
        <v>84</v>
      </c>
      <c r="H4" t="s">
        <v>22</v>
      </c>
      <c r="I4">
        <v>0</v>
      </c>
      <c r="J4">
        <v>20</v>
      </c>
      <c r="K4" t="s">
        <v>23</v>
      </c>
      <c r="L4" t="s">
        <v>24</v>
      </c>
      <c r="M4" t="s">
        <v>25</v>
      </c>
      <c r="O4">
        <v>5500000606</v>
      </c>
      <c r="P4">
        <v>2700</v>
      </c>
      <c r="Q4" s="2">
        <f t="shared" si="0"/>
        <v>12</v>
      </c>
    </row>
    <row r="5" spans="2:17" x14ac:dyDescent="0.2">
      <c r="B5">
        <v>202502</v>
      </c>
      <c r="C5">
        <v>311388</v>
      </c>
      <c r="D5">
        <v>30058340</v>
      </c>
      <c r="E5" s="1">
        <v>44277</v>
      </c>
      <c r="F5" s="1">
        <v>44278</v>
      </c>
      <c r="G5">
        <v>20</v>
      </c>
      <c r="H5" t="s">
        <v>15</v>
      </c>
      <c r="I5">
        <v>0</v>
      </c>
      <c r="J5">
        <v>48</v>
      </c>
      <c r="K5" t="s">
        <v>16</v>
      </c>
      <c r="L5" t="s">
        <v>17</v>
      </c>
      <c r="M5" t="s">
        <v>18</v>
      </c>
      <c r="O5">
        <v>5500000606</v>
      </c>
      <c r="P5">
        <v>2700</v>
      </c>
      <c r="Q5" s="2">
        <f t="shared" si="0"/>
        <v>12</v>
      </c>
    </row>
    <row r="6" spans="2:17" x14ac:dyDescent="0.2">
      <c r="B6">
        <v>202502</v>
      </c>
      <c r="C6">
        <v>311388</v>
      </c>
      <c r="D6">
        <v>30058341</v>
      </c>
      <c r="E6" s="1">
        <v>44277</v>
      </c>
      <c r="F6" s="1">
        <v>44278</v>
      </c>
      <c r="G6">
        <v>100</v>
      </c>
      <c r="H6" t="s">
        <v>19</v>
      </c>
      <c r="I6">
        <v>0</v>
      </c>
      <c r="J6">
        <v>85</v>
      </c>
      <c r="K6" t="s">
        <v>20</v>
      </c>
      <c r="L6" t="s">
        <v>21</v>
      </c>
      <c r="M6" t="s">
        <v>18</v>
      </c>
      <c r="O6">
        <v>5500000606</v>
      </c>
      <c r="P6">
        <v>2700</v>
      </c>
      <c r="Q6" s="2">
        <f t="shared" si="0"/>
        <v>12</v>
      </c>
    </row>
    <row r="7" spans="2:17" x14ac:dyDescent="0.2">
      <c r="B7">
        <v>202502</v>
      </c>
      <c r="C7">
        <v>311388</v>
      </c>
      <c r="D7">
        <v>30058339</v>
      </c>
      <c r="E7" s="1">
        <v>44278</v>
      </c>
      <c r="F7" s="1">
        <v>44279</v>
      </c>
      <c r="G7">
        <v>20</v>
      </c>
      <c r="H7" t="s">
        <v>26</v>
      </c>
      <c r="I7">
        <v>0</v>
      </c>
      <c r="J7">
        <v>8</v>
      </c>
      <c r="K7" t="s">
        <v>27</v>
      </c>
      <c r="L7" t="s">
        <v>28</v>
      </c>
      <c r="M7" t="s">
        <v>18</v>
      </c>
      <c r="O7">
        <v>5500000606</v>
      </c>
      <c r="P7">
        <v>2700</v>
      </c>
      <c r="Q7" s="2">
        <f t="shared" si="0"/>
        <v>12</v>
      </c>
    </row>
    <row r="8" spans="2:17" x14ac:dyDescent="0.2">
      <c r="B8">
        <v>202502</v>
      </c>
      <c r="C8">
        <v>311388</v>
      </c>
      <c r="D8">
        <v>30058328</v>
      </c>
      <c r="E8" s="1">
        <v>44278</v>
      </c>
      <c r="F8" s="1">
        <v>44279</v>
      </c>
      <c r="G8">
        <v>106</v>
      </c>
      <c r="H8" t="s">
        <v>22</v>
      </c>
      <c r="I8">
        <v>0</v>
      </c>
      <c r="J8">
        <v>20</v>
      </c>
      <c r="K8" t="s">
        <v>23</v>
      </c>
      <c r="L8" t="s">
        <v>24</v>
      </c>
      <c r="M8" t="s">
        <v>25</v>
      </c>
      <c r="O8">
        <v>5500000606</v>
      </c>
      <c r="P8">
        <v>2700</v>
      </c>
      <c r="Q8" s="2">
        <f t="shared" si="0"/>
        <v>12</v>
      </c>
    </row>
    <row r="9" spans="2:17" x14ac:dyDescent="0.2">
      <c r="B9">
        <v>202502</v>
      </c>
      <c r="C9">
        <v>311388</v>
      </c>
      <c r="D9">
        <v>30058329</v>
      </c>
      <c r="E9" s="1">
        <v>44278</v>
      </c>
      <c r="F9" s="1">
        <v>44279</v>
      </c>
      <c r="G9">
        <v>16</v>
      </c>
      <c r="H9" t="s">
        <v>29</v>
      </c>
      <c r="I9">
        <v>0</v>
      </c>
      <c r="J9">
        <v>0</v>
      </c>
      <c r="K9" t="s">
        <v>30</v>
      </c>
      <c r="L9" t="s">
        <v>31</v>
      </c>
      <c r="M9" t="s">
        <v>25</v>
      </c>
      <c r="O9">
        <v>5500000606</v>
      </c>
      <c r="P9">
        <v>2700</v>
      </c>
      <c r="Q9" s="2">
        <f t="shared" si="0"/>
        <v>12</v>
      </c>
    </row>
    <row r="10" spans="2:17" x14ac:dyDescent="0.2">
      <c r="B10">
        <v>202502</v>
      </c>
      <c r="C10">
        <v>311388</v>
      </c>
      <c r="D10">
        <v>30058340</v>
      </c>
      <c r="E10" s="1">
        <v>44278</v>
      </c>
      <c r="F10" s="1">
        <v>44279</v>
      </c>
      <c r="G10">
        <v>40</v>
      </c>
      <c r="H10" t="s">
        <v>15</v>
      </c>
      <c r="I10">
        <v>0</v>
      </c>
      <c r="J10">
        <v>48</v>
      </c>
      <c r="K10" t="s">
        <v>16</v>
      </c>
      <c r="L10" t="s">
        <v>17</v>
      </c>
      <c r="M10" t="s">
        <v>18</v>
      </c>
      <c r="O10">
        <v>5500000606</v>
      </c>
      <c r="P10">
        <v>2700</v>
      </c>
      <c r="Q10" s="2">
        <f t="shared" si="0"/>
        <v>12</v>
      </c>
    </row>
    <row r="11" spans="2:17" x14ac:dyDescent="0.2">
      <c r="B11">
        <v>202502</v>
      </c>
      <c r="C11">
        <v>311388</v>
      </c>
      <c r="D11">
        <v>30058341</v>
      </c>
      <c r="E11" s="1">
        <v>44278</v>
      </c>
      <c r="F11" s="1">
        <v>44279</v>
      </c>
      <c r="G11">
        <v>100</v>
      </c>
      <c r="H11" t="s">
        <v>19</v>
      </c>
      <c r="I11">
        <v>0</v>
      </c>
      <c r="J11">
        <v>85</v>
      </c>
      <c r="K11" t="s">
        <v>20</v>
      </c>
      <c r="L11" t="s">
        <v>21</v>
      </c>
      <c r="M11" t="s">
        <v>18</v>
      </c>
      <c r="O11">
        <v>5500000606</v>
      </c>
      <c r="P11">
        <v>2700</v>
      </c>
      <c r="Q11" s="2">
        <f t="shared" si="0"/>
        <v>12</v>
      </c>
    </row>
    <row r="12" spans="2:17" x14ac:dyDescent="0.2">
      <c r="B12">
        <v>202502</v>
      </c>
      <c r="C12">
        <v>311388</v>
      </c>
      <c r="D12">
        <v>30058327</v>
      </c>
      <c r="E12" s="1">
        <v>44278</v>
      </c>
      <c r="F12" s="1">
        <v>44279</v>
      </c>
      <c r="G12">
        <v>42</v>
      </c>
      <c r="H12" t="s">
        <v>32</v>
      </c>
      <c r="I12">
        <v>0</v>
      </c>
      <c r="J12">
        <v>0</v>
      </c>
      <c r="K12" t="s">
        <v>33</v>
      </c>
      <c r="L12" t="s">
        <v>34</v>
      </c>
      <c r="M12" t="s">
        <v>25</v>
      </c>
      <c r="O12">
        <v>5500000606</v>
      </c>
      <c r="P12">
        <v>2700</v>
      </c>
      <c r="Q12" s="2">
        <f t="shared" si="0"/>
        <v>12</v>
      </c>
    </row>
    <row r="13" spans="2:17" x14ac:dyDescent="0.2">
      <c r="B13">
        <v>202502</v>
      </c>
      <c r="C13">
        <v>311388</v>
      </c>
      <c r="D13">
        <v>30058329</v>
      </c>
      <c r="E13" s="1">
        <v>44279</v>
      </c>
      <c r="F13" s="1">
        <v>44280</v>
      </c>
      <c r="G13">
        <v>32</v>
      </c>
      <c r="H13" t="s">
        <v>29</v>
      </c>
      <c r="I13">
        <v>0</v>
      </c>
      <c r="J13">
        <v>0</v>
      </c>
      <c r="K13" t="s">
        <v>30</v>
      </c>
      <c r="L13" t="s">
        <v>31</v>
      </c>
      <c r="M13" t="s">
        <v>25</v>
      </c>
      <c r="O13">
        <v>5500000606</v>
      </c>
      <c r="P13">
        <v>2700</v>
      </c>
      <c r="Q13" s="2">
        <f t="shared" si="0"/>
        <v>12</v>
      </c>
    </row>
    <row r="14" spans="2:17" x14ac:dyDescent="0.2">
      <c r="B14">
        <v>202502</v>
      </c>
      <c r="C14">
        <v>311388</v>
      </c>
      <c r="D14">
        <v>30058339</v>
      </c>
      <c r="E14" s="1">
        <v>44279</v>
      </c>
      <c r="F14" s="1">
        <v>44280</v>
      </c>
      <c r="G14">
        <v>40</v>
      </c>
      <c r="H14" t="s">
        <v>26</v>
      </c>
      <c r="I14">
        <v>0</v>
      </c>
      <c r="J14">
        <v>8</v>
      </c>
      <c r="K14" t="s">
        <v>27</v>
      </c>
      <c r="L14" t="s">
        <v>28</v>
      </c>
      <c r="M14" t="s">
        <v>18</v>
      </c>
      <c r="O14">
        <v>5500000606</v>
      </c>
      <c r="P14">
        <v>2700</v>
      </c>
      <c r="Q14" s="2">
        <f t="shared" si="0"/>
        <v>12</v>
      </c>
    </row>
    <row r="15" spans="2:17" x14ac:dyDescent="0.2">
      <c r="B15">
        <v>202502</v>
      </c>
      <c r="C15">
        <v>311388</v>
      </c>
      <c r="D15">
        <v>30058340</v>
      </c>
      <c r="E15" s="1">
        <v>44279</v>
      </c>
      <c r="F15" s="1">
        <v>44280</v>
      </c>
      <c r="G15">
        <v>40</v>
      </c>
      <c r="H15" t="s">
        <v>15</v>
      </c>
      <c r="I15">
        <v>0</v>
      </c>
      <c r="J15">
        <v>48</v>
      </c>
      <c r="K15" t="s">
        <v>16</v>
      </c>
      <c r="L15" t="s">
        <v>17</v>
      </c>
      <c r="M15" t="s">
        <v>18</v>
      </c>
      <c r="O15">
        <v>5500000606</v>
      </c>
      <c r="P15">
        <v>2700</v>
      </c>
      <c r="Q15" s="2">
        <f t="shared" si="0"/>
        <v>12</v>
      </c>
    </row>
    <row r="16" spans="2:17" x14ac:dyDescent="0.2">
      <c r="B16">
        <v>202502</v>
      </c>
      <c r="C16">
        <v>311388</v>
      </c>
      <c r="D16">
        <v>30058328</v>
      </c>
      <c r="E16" s="1">
        <v>44279</v>
      </c>
      <c r="F16" s="1">
        <v>44280</v>
      </c>
      <c r="G16">
        <v>98</v>
      </c>
      <c r="H16" t="s">
        <v>22</v>
      </c>
      <c r="I16">
        <v>0</v>
      </c>
      <c r="J16">
        <v>20</v>
      </c>
      <c r="K16" t="s">
        <v>23</v>
      </c>
      <c r="L16" t="s">
        <v>24</v>
      </c>
      <c r="M16" t="s">
        <v>25</v>
      </c>
      <c r="O16">
        <v>5500000606</v>
      </c>
      <c r="P16">
        <v>2700</v>
      </c>
      <c r="Q16" s="2">
        <f t="shared" si="0"/>
        <v>12</v>
      </c>
    </row>
    <row r="17" spans="2:17" x14ac:dyDescent="0.2">
      <c r="B17">
        <v>202502</v>
      </c>
      <c r="C17">
        <v>311388</v>
      </c>
      <c r="D17">
        <v>30058341</v>
      </c>
      <c r="E17" s="1">
        <v>44279</v>
      </c>
      <c r="F17" s="1">
        <v>44280</v>
      </c>
      <c r="G17">
        <v>100</v>
      </c>
      <c r="H17" t="s">
        <v>19</v>
      </c>
      <c r="I17">
        <v>0</v>
      </c>
      <c r="J17">
        <v>85</v>
      </c>
      <c r="K17" t="s">
        <v>20</v>
      </c>
      <c r="L17" t="s">
        <v>21</v>
      </c>
      <c r="M17" t="s">
        <v>18</v>
      </c>
      <c r="O17">
        <v>5500000606</v>
      </c>
      <c r="P17">
        <v>2700</v>
      </c>
      <c r="Q17" s="2">
        <f t="shared" si="0"/>
        <v>12</v>
      </c>
    </row>
    <row r="18" spans="2:17" x14ac:dyDescent="0.2">
      <c r="B18">
        <v>202502</v>
      </c>
      <c r="C18">
        <v>311388</v>
      </c>
      <c r="D18">
        <v>30058327</v>
      </c>
      <c r="E18" s="1">
        <v>44279</v>
      </c>
      <c r="F18" s="1">
        <v>44280</v>
      </c>
      <c r="G18">
        <v>34</v>
      </c>
      <c r="H18" t="s">
        <v>32</v>
      </c>
      <c r="I18">
        <v>0</v>
      </c>
      <c r="J18">
        <v>0</v>
      </c>
      <c r="K18" t="s">
        <v>33</v>
      </c>
      <c r="L18" t="s">
        <v>34</v>
      </c>
      <c r="M18" t="s">
        <v>25</v>
      </c>
      <c r="O18">
        <v>5500000606</v>
      </c>
      <c r="P18">
        <v>2700</v>
      </c>
      <c r="Q18" s="2">
        <f t="shared" si="0"/>
        <v>12</v>
      </c>
    </row>
    <row r="19" spans="2:17" x14ac:dyDescent="0.2">
      <c r="B19">
        <v>202502</v>
      </c>
      <c r="C19">
        <v>311388</v>
      </c>
      <c r="D19">
        <v>30050364</v>
      </c>
      <c r="E19" s="1">
        <v>44279</v>
      </c>
      <c r="F19" s="1">
        <v>44280</v>
      </c>
      <c r="G19">
        <v>388</v>
      </c>
      <c r="H19" t="s">
        <v>35</v>
      </c>
      <c r="I19">
        <v>0</v>
      </c>
      <c r="J19">
        <v>0</v>
      </c>
      <c r="K19" t="s">
        <v>36</v>
      </c>
      <c r="L19" t="s">
        <v>37</v>
      </c>
      <c r="M19" t="s">
        <v>18</v>
      </c>
      <c r="O19">
        <v>5500000606</v>
      </c>
      <c r="P19">
        <v>2700</v>
      </c>
      <c r="Q19" s="2">
        <f t="shared" si="0"/>
        <v>12</v>
      </c>
    </row>
    <row r="20" spans="2:17" x14ac:dyDescent="0.2">
      <c r="B20">
        <v>202502</v>
      </c>
      <c r="C20">
        <v>311388</v>
      </c>
      <c r="D20">
        <v>30058340</v>
      </c>
      <c r="E20" s="1">
        <v>44280</v>
      </c>
      <c r="F20" s="1">
        <v>44281</v>
      </c>
      <c r="G20">
        <v>20</v>
      </c>
      <c r="H20" t="s">
        <v>15</v>
      </c>
      <c r="I20">
        <v>0</v>
      </c>
      <c r="J20">
        <v>48</v>
      </c>
      <c r="K20" t="s">
        <v>16</v>
      </c>
      <c r="L20" t="s">
        <v>17</v>
      </c>
      <c r="M20" t="s">
        <v>18</v>
      </c>
      <c r="O20">
        <v>5500000606</v>
      </c>
      <c r="P20">
        <v>2700</v>
      </c>
      <c r="Q20" s="2">
        <f t="shared" si="0"/>
        <v>12</v>
      </c>
    </row>
    <row r="21" spans="2:17" x14ac:dyDescent="0.2">
      <c r="B21">
        <v>202502</v>
      </c>
      <c r="C21">
        <v>311388</v>
      </c>
      <c r="D21">
        <v>30058341</v>
      </c>
      <c r="E21" s="1">
        <v>44280</v>
      </c>
      <c r="F21" s="1">
        <v>44281</v>
      </c>
      <c r="G21">
        <v>120</v>
      </c>
      <c r="H21" t="s">
        <v>19</v>
      </c>
      <c r="I21">
        <v>0</v>
      </c>
      <c r="J21">
        <v>85</v>
      </c>
      <c r="K21" t="s">
        <v>20</v>
      </c>
      <c r="L21" t="s">
        <v>21</v>
      </c>
      <c r="M21" t="s">
        <v>18</v>
      </c>
      <c r="O21">
        <v>5500000606</v>
      </c>
      <c r="P21">
        <v>2700</v>
      </c>
      <c r="Q21" s="2">
        <f t="shared" si="0"/>
        <v>12</v>
      </c>
    </row>
    <row r="22" spans="2:17" x14ac:dyDescent="0.2">
      <c r="B22">
        <v>202502</v>
      </c>
      <c r="C22">
        <v>311388</v>
      </c>
      <c r="D22">
        <v>30058328</v>
      </c>
      <c r="E22" s="1">
        <v>44280</v>
      </c>
      <c r="F22" s="1">
        <v>44281</v>
      </c>
      <c r="G22">
        <v>120</v>
      </c>
      <c r="H22" t="s">
        <v>22</v>
      </c>
      <c r="I22">
        <v>0</v>
      </c>
      <c r="J22">
        <v>20</v>
      </c>
      <c r="K22" t="s">
        <v>23</v>
      </c>
      <c r="L22" t="s">
        <v>24</v>
      </c>
      <c r="M22" t="s">
        <v>25</v>
      </c>
      <c r="O22">
        <v>5500000606</v>
      </c>
      <c r="P22">
        <v>2700</v>
      </c>
      <c r="Q22" s="2">
        <f t="shared" si="0"/>
        <v>12</v>
      </c>
    </row>
    <row r="23" spans="2:17" x14ac:dyDescent="0.2">
      <c r="B23">
        <v>202502</v>
      </c>
      <c r="C23">
        <v>311388</v>
      </c>
      <c r="D23">
        <v>30058327</v>
      </c>
      <c r="E23" s="1">
        <v>44280</v>
      </c>
      <c r="F23" s="1">
        <v>44281</v>
      </c>
      <c r="G23">
        <v>26</v>
      </c>
      <c r="H23" t="s">
        <v>32</v>
      </c>
      <c r="I23">
        <v>0</v>
      </c>
      <c r="J23">
        <v>0</v>
      </c>
      <c r="K23" t="s">
        <v>33</v>
      </c>
      <c r="L23" t="s">
        <v>34</v>
      </c>
      <c r="M23" t="s">
        <v>25</v>
      </c>
      <c r="O23">
        <v>5500000606</v>
      </c>
      <c r="P23">
        <v>2700</v>
      </c>
      <c r="Q23" s="2">
        <f t="shared" si="0"/>
        <v>12</v>
      </c>
    </row>
    <row r="24" spans="2:17" x14ac:dyDescent="0.2">
      <c r="B24">
        <v>202502</v>
      </c>
      <c r="C24">
        <v>311388</v>
      </c>
      <c r="D24">
        <v>30058339</v>
      </c>
      <c r="E24" s="1">
        <v>44280</v>
      </c>
      <c r="F24" s="1">
        <v>44281</v>
      </c>
      <c r="G24">
        <v>20</v>
      </c>
      <c r="H24" t="s">
        <v>26</v>
      </c>
      <c r="I24">
        <v>0</v>
      </c>
      <c r="J24">
        <v>8</v>
      </c>
      <c r="K24" t="s">
        <v>27</v>
      </c>
      <c r="L24" t="s">
        <v>28</v>
      </c>
      <c r="M24" t="s">
        <v>18</v>
      </c>
      <c r="O24">
        <v>5500000606</v>
      </c>
      <c r="P24">
        <v>2700</v>
      </c>
      <c r="Q24" s="2">
        <f t="shared" si="0"/>
        <v>12</v>
      </c>
    </row>
    <row r="25" spans="2:17" x14ac:dyDescent="0.2">
      <c r="B25">
        <v>202502</v>
      </c>
      <c r="C25">
        <v>311388</v>
      </c>
      <c r="D25">
        <v>30050364</v>
      </c>
      <c r="E25" s="1">
        <v>44280</v>
      </c>
      <c r="F25" s="1">
        <v>44281</v>
      </c>
      <c r="G25">
        <v>672</v>
      </c>
      <c r="H25" t="s">
        <v>35</v>
      </c>
      <c r="I25">
        <v>0</v>
      </c>
      <c r="J25">
        <v>0</v>
      </c>
      <c r="K25" t="s">
        <v>36</v>
      </c>
      <c r="L25" t="s">
        <v>37</v>
      </c>
      <c r="M25" t="s">
        <v>18</v>
      </c>
      <c r="O25">
        <v>5500000606</v>
      </c>
      <c r="P25">
        <v>2700</v>
      </c>
      <c r="Q25" s="2">
        <f t="shared" si="0"/>
        <v>12</v>
      </c>
    </row>
    <row r="26" spans="2:17" x14ac:dyDescent="0.2">
      <c r="B26">
        <v>202502</v>
      </c>
      <c r="C26">
        <v>311388</v>
      </c>
      <c r="D26">
        <v>30058329</v>
      </c>
      <c r="E26" s="1">
        <v>44280</v>
      </c>
      <c r="F26" s="1">
        <v>44281</v>
      </c>
      <c r="G26">
        <v>22</v>
      </c>
      <c r="H26" t="s">
        <v>29</v>
      </c>
      <c r="I26">
        <v>0</v>
      </c>
      <c r="J26">
        <v>0</v>
      </c>
      <c r="K26" t="s">
        <v>30</v>
      </c>
      <c r="L26" t="s">
        <v>31</v>
      </c>
      <c r="M26" t="s">
        <v>25</v>
      </c>
      <c r="O26">
        <v>5500000606</v>
      </c>
      <c r="P26">
        <v>2700</v>
      </c>
      <c r="Q26" s="2">
        <f t="shared" si="0"/>
        <v>12</v>
      </c>
    </row>
    <row r="27" spans="2:17" x14ac:dyDescent="0.2">
      <c r="B27">
        <v>202502</v>
      </c>
      <c r="C27">
        <v>311388</v>
      </c>
      <c r="D27">
        <v>30058328</v>
      </c>
      <c r="E27" s="1">
        <v>44281</v>
      </c>
      <c r="F27" s="1">
        <v>44284</v>
      </c>
      <c r="G27">
        <v>234</v>
      </c>
      <c r="H27" t="s">
        <v>22</v>
      </c>
      <c r="I27">
        <v>0</v>
      </c>
      <c r="J27">
        <v>20</v>
      </c>
      <c r="K27" t="s">
        <v>23</v>
      </c>
      <c r="L27" t="s">
        <v>24</v>
      </c>
      <c r="M27" t="s">
        <v>25</v>
      </c>
      <c r="O27">
        <v>5500000606</v>
      </c>
      <c r="P27">
        <v>2700</v>
      </c>
      <c r="Q27" s="2">
        <f t="shared" si="0"/>
        <v>13</v>
      </c>
    </row>
    <row r="28" spans="2:17" x14ac:dyDescent="0.2">
      <c r="B28">
        <v>202502</v>
      </c>
      <c r="C28">
        <v>311388</v>
      </c>
      <c r="D28">
        <v>30058327</v>
      </c>
      <c r="E28" s="1">
        <v>44281</v>
      </c>
      <c r="F28" s="1">
        <v>44284</v>
      </c>
      <c r="G28">
        <v>52</v>
      </c>
      <c r="H28" t="s">
        <v>32</v>
      </c>
      <c r="I28">
        <v>0</v>
      </c>
      <c r="J28">
        <v>0</v>
      </c>
      <c r="K28" t="s">
        <v>33</v>
      </c>
      <c r="L28" t="s">
        <v>34</v>
      </c>
      <c r="M28" t="s">
        <v>25</v>
      </c>
      <c r="O28">
        <v>5500000606</v>
      </c>
      <c r="P28">
        <v>2700</v>
      </c>
      <c r="Q28" s="2">
        <f t="shared" si="0"/>
        <v>13</v>
      </c>
    </row>
    <row r="29" spans="2:17" x14ac:dyDescent="0.2">
      <c r="B29">
        <v>202502</v>
      </c>
      <c r="C29">
        <v>311388</v>
      </c>
      <c r="D29">
        <v>30058329</v>
      </c>
      <c r="E29" s="1">
        <v>44281</v>
      </c>
      <c r="F29" s="1">
        <v>44284</v>
      </c>
      <c r="G29">
        <v>34</v>
      </c>
      <c r="H29" t="s">
        <v>29</v>
      </c>
      <c r="I29">
        <v>0</v>
      </c>
      <c r="J29">
        <v>0</v>
      </c>
      <c r="K29" t="s">
        <v>30</v>
      </c>
      <c r="L29" t="s">
        <v>31</v>
      </c>
      <c r="M29" t="s">
        <v>25</v>
      </c>
      <c r="O29">
        <v>5500000606</v>
      </c>
      <c r="P29">
        <v>2700</v>
      </c>
      <c r="Q29" s="2">
        <f t="shared" si="0"/>
        <v>13</v>
      </c>
    </row>
    <row r="30" spans="2:17" x14ac:dyDescent="0.2">
      <c r="B30">
        <v>202502</v>
      </c>
      <c r="C30">
        <v>311388</v>
      </c>
      <c r="D30">
        <v>30058339</v>
      </c>
      <c r="E30" s="1">
        <v>44281</v>
      </c>
      <c r="F30" s="1">
        <v>44284</v>
      </c>
      <c r="G30">
        <v>40</v>
      </c>
      <c r="H30" t="s">
        <v>26</v>
      </c>
      <c r="I30">
        <v>0</v>
      </c>
      <c r="J30">
        <v>8</v>
      </c>
      <c r="K30" t="s">
        <v>27</v>
      </c>
      <c r="L30" t="s">
        <v>28</v>
      </c>
      <c r="M30" t="s">
        <v>18</v>
      </c>
      <c r="O30">
        <v>5500000606</v>
      </c>
      <c r="P30">
        <v>2700</v>
      </c>
      <c r="Q30" s="2">
        <f t="shared" si="0"/>
        <v>13</v>
      </c>
    </row>
    <row r="31" spans="2:17" x14ac:dyDescent="0.2">
      <c r="B31">
        <v>202502</v>
      </c>
      <c r="C31">
        <v>311388</v>
      </c>
      <c r="D31">
        <v>30058340</v>
      </c>
      <c r="E31" s="1">
        <v>44281</v>
      </c>
      <c r="F31" s="1">
        <v>44284</v>
      </c>
      <c r="G31">
        <v>60</v>
      </c>
      <c r="H31" t="s">
        <v>15</v>
      </c>
      <c r="I31">
        <v>0</v>
      </c>
      <c r="J31">
        <v>48</v>
      </c>
      <c r="K31" t="s">
        <v>16</v>
      </c>
      <c r="L31" t="s">
        <v>17</v>
      </c>
      <c r="M31" t="s">
        <v>18</v>
      </c>
      <c r="O31">
        <v>5500000606</v>
      </c>
      <c r="P31">
        <v>2700</v>
      </c>
      <c r="Q31" s="2">
        <f t="shared" si="0"/>
        <v>13</v>
      </c>
    </row>
    <row r="32" spans="2:17" x14ac:dyDescent="0.2">
      <c r="B32">
        <v>202502</v>
      </c>
      <c r="C32">
        <v>311388</v>
      </c>
      <c r="D32">
        <v>30058341</v>
      </c>
      <c r="E32" s="1">
        <v>44281</v>
      </c>
      <c r="F32" s="1">
        <v>44284</v>
      </c>
      <c r="G32">
        <v>220</v>
      </c>
      <c r="H32" t="s">
        <v>19</v>
      </c>
      <c r="I32">
        <v>0</v>
      </c>
      <c r="J32">
        <v>85</v>
      </c>
      <c r="K32" t="s">
        <v>20</v>
      </c>
      <c r="L32" t="s">
        <v>21</v>
      </c>
      <c r="M32" t="s">
        <v>18</v>
      </c>
      <c r="O32">
        <v>5500000606</v>
      </c>
      <c r="P32">
        <v>2700</v>
      </c>
      <c r="Q32" s="2">
        <f t="shared" si="0"/>
        <v>13</v>
      </c>
    </row>
    <row r="33" spans="2:17" x14ac:dyDescent="0.2">
      <c r="B33">
        <v>202502</v>
      </c>
      <c r="C33">
        <v>311388</v>
      </c>
      <c r="D33">
        <v>30050364</v>
      </c>
      <c r="E33" s="1">
        <v>44281</v>
      </c>
      <c r="F33" s="1">
        <v>44284</v>
      </c>
      <c r="G33">
        <v>672</v>
      </c>
      <c r="H33" t="s">
        <v>35</v>
      </c>
      <c r="I33">
        <v>0</v>
      </c>
      <c r="J33">
        <v>0</v>
      </c>
      <c r="K33" t="s">
        <v>36</v>
      </c>
      <c r="L33" t="s">
        <v>37</v>
      </c>
      <c r="M33" t="s">
        <v>18</v>
      </c>
      <c r="O33">
        <v>5500000606</v>
      </c>
      <c r="P33">
        <v>2700</v>
      </c>
      <c r="Q33" s="2">
        <f t="shared" si="0"/>
        <v>13</v>
      </c>
    </row>
    <row r="34" spans="2:17" x14ac:dyDescent="0.2">
      <c r="B34">
        <v>202502</v>
      </c>
      <c r="C34">
        <v>311388</v>
      </c>
      <c r="D34">
        <v>30058329</v>
      </c>
      <c r="E34" s="1">
        <v>44284</v>
      </c>
      <c r="F34" s="1">
        <v>44285</v>
      </c>
      <c r="G34">
        <v>56</v>
      </c>
      <c r="H34" t="s">
        <v>29</v>
      </c>
      <c r="I34">
        <v>0</v>
      </c>
      <c r="J34">
        <v>0</v>
      </c>
      <c r="K34" t="s">
        <v>30</v>
      </c>
      <c r="L34" t="s">
        <v>31</v>
      </c>
      <c r="M34" t="s">
        <v>25</v>
      </c>
      <c r="O34">
        <v>5500000606</v>
      </c>
      <c r="P34">
        <v>2700</v>
      </c>
      <c r="Q34" s="2">
        <f t="shared" si="0"/>
        <v>13</v>
      </c>
    </row>
    <row r="35" spans="2:17" x14ac:dyDescent="0.2">
      <c r="B35">
        <v>202502</v>
      </c>
      <c r="C35">
        <v>311388</v>
      </c>
      <c r="D35">
        <v>30058328</v>
      </c>
      <c r="E35" s="1">
        <v>44284</v>
      </c>
      <c r="F35" s="1">
        <v>44285</v>
      </c>
      <c r="G35">
        <v>224</v>
      </c>
      <c r="H35" t="s">
        <v>22</v>
      </c>
      <c r="I35">
        <v>0</v>
      </c>
      <c r="J35">
        <v>20</v>
      </c>
      <c r="K35" t="s">
        <v>23</v>
      </c>
      <c r="L35" t="s">
        <v>24</v>
      </c>
      <c r="M35" t="s">
        <v>25</v>
      </c>
      <c r="O35">
        <v>5500000606</v>
      </c>
      <c r="P35">
        <v>2700</v>
      </c>
      <c r="Q35" s="2">
        <f t="shared" si="0"/>
        <v>13</v>
      </c>
    </row>
    <row r="36" spans="2:17" x14ac:dyDescent="0.2">
      <c r="B36">
        <v>202502</v>
      </c>
      <c r="C36">
        <v>311388</v>
      </c>
      <c r="D36">
        <v>30058339</v>
      </c>
      <c r="E36" s="1">
        <v>44284</v>
      </c>
      <c r="F36" s="1">
        <v>44285</v>
      </c>
      <c r="G36">
        <v>60</v>
      </c>
      <c r="H36" t="s">
        <v>26</v>
      </c>
      <c r="I36">
        <v>0</v>
      </c>
      <c r="J36">
        <v>8</v>
      </c>
      <c r="K36" t="s">
        <v>27</v>
      </c>
      <c r="L36" t="s">
        <v>28</v>
      </c>
      <c r="M36" t="s">
        <v>18</v>
      </c>
      <c r="O36">
        <v>5500000606</v>
      </c>
      <c r="P36">
        <v>2700</v>
      </c>
      <c r="Q36" s="2">
        <f t="shared" si="0"/>
        <v>13</v>
      </c>
    </row>
    <row r="37" spans="2:17" x14ac:dyDescent="0.2">
      <c r="B37">
        <v>202502</v>
      </c>
      <c r="C37">
        <v>311388</v>
      </c>
      <c r="D37">
        <v>30058340</v>
      </c>
      <c r="E37" s="1">
        <v>44284</v>
      </c>
      <c r="F37" s="1">
        <v>44285</v>
      </c>
      <c r="G37">
        <v>60</v>
      </c>
      <c r="H37" t="s">
        <v>15</v>
      </c>
      <c r="I37">
        <v>0</v>
      </c>
      <c r="J37">
        <v>48</v>
      </c>
      <c r="K37" t="s">
        <v>16</v>
      </c>
      <c r="L37" t="s">
        <v>17</v>
      </c>
      <c r="M37" t="s">
        <v>18</v>
      </c>
      <c r="O37">
        <v>5500000606</v>
      </c>
      <c r="P37">
        <v>2700</v>
      </c>
      <c r="Q37" s="2">
        <f t="shared" si="0"/>
        <v>13</v>
      </c>
    </row>
    <row r="38" spans="2:17" x14ac:dyDescent="0.2">
      <c r="B38">
        <v>202502</v>
      </c>
      <c r="C38">
        <v>311388</v>
      </c>
      <c r="D38">
        <v>30058341</v>
      </c>
      <c r="E38" s="1">
        <v>44284</v>
      </c>
      <c r="F38" s="1">
        <v>44285</v>
      </c>
      <c r="G38">
        <v>240</v>
      </c>
      <c r="H38" t="s">
        <v>19</v>
      </c>
      <c r="I38">
        <v>0</v>
      </c>
      <c r="J38">
        <v>85</v>
      </c>
      <c r="K38" t="s">
        <v>20</v>
      </c>
      <c r="L38" t="s">
        <v>21</v>
      </c>
      <c r="M38" t="s">
        <v>18</v>
      </c>
      <c r="O38">
        <v>5500000606</v>
      </c>
      <c r="P38">
        <v>2700</v>
      </c>
      <c r="Q38" s="2">
        <f t="shared" si="0"/>
        <v>13</v>
      </c>
    </row>
    <row r="39" spans="2:17" x14ac:dyDescent="0.2">
      <c r="B39">
        <v>202502</v>
      </c>
      <c r="C39">
        <v>311388</v>
      </c>
      <c r="D39">
        <v>30058327</v>
      </c>
      <c r="E39" s="1">
        <v>44284</v>
      </c>
      <c r="F39" s="1">
        <v>44285</v>
      </c>
      <c r="G39">
        <v>56</v>
      </c>
      <c r="H39" t="s">
        <v>32</v>
      </c>
      <c r="I39">
        <v>0</v>
      </c>
      <c r="J39">
        <v>0</v>
      </c>
      <c r="K39" t="s">
        <v>33</v>
      </c>
      <c r="L39" t="s">
        <v>34</v>
      </c>
      <c r="M39" t="s">
        <v>25</v>
      </c>
      <c r="O39">
        <v>5500000606</v>
      </c>
      <c r="P39">
        <v>2700</v>
      </c>
      <c r="Q39" s="2">
        <f t="shared" si="0"/>
        <v>13</v>
      </c>
    </row>
    <row r="40" spans="2:17" x14ac:dyDescent="0.2">
      <c r="B40">
        <v>202502</v>
      </c>
      <c r="C40">
        <v>311388</v>
      </c>
      <c r="D40">
        <v>30050364</v>
      </c>
      <c r="E40" s="1">
        <v>44284</v>
      </c>
      <c r="F40" s="1">
        <v>44285</v>
      </c>
      <c r="G40">
        <v>224</v>
      </c>
      <c r="H40" t="s">
        <v>35</v>
      </c>
      <c r="I40">
        <v>0</v>
      </c>
      <c r="J40">
        <v>0</v>
      </c>
      <c r="K40" t="s">
        <v>36</v>
      </c>
      <c r="L40" t="s">
        <v>37</v>
      </c>
      <c r="M40" t="s">
        <v>18</v>
      </c>
      <c r="O40">
        <v>5500000606</v>
      </c>
      <c r="P40">
        <v>2700</v>
      </c>
      <c r="Q40" s="2">
        <f t="shared" si="0"/>
        <v>13</v>
      </c>
    </row>
    <row r="41" spans="2:17" x14ac:dyDescent="0.2">
      <c r="B41">
        <v>202502</v>
      </c>
      <c r="C41">
        <v>311388</v>
      </c>
      <c r="D41">
        <v>30058329</v>
      </c>
      <c r="E41" s="1">
        <v>44285</v>
      </c>
      <c r="F41" s="1">
        <v>44286</v>
      </c>
      <c r="G41">
        <v>32</v>
      </c>
      <c r="H41" t="s">
        <v>29</v>
      </c>
      <c r="I41">
        <v>0</v>
      </c>
      <c r="J41">
        <v>0</v>
      </c>
      <c r="K41" t="s">
        <v>30</v>
      </c>
      <c r="L41" t="s">
        <v>31</v>
      </c>
      <c r="M41" t="s">
        <v>25</v>
      </c>
      <c r="O41">
        <v>5500000606</v>
      </c>
      <c r="P41">
        <v>2700</v>
      </c>
      <c r="Q41" s="2">
        <f t="shared" si="0"/>
        <v>13</v>
      </c>
    </row>
    <row r="42" spans="2:17" x14ac:dyDescent="0.2">
      <c r="B42">
        <v>202502</v>
      </c>
      <c r="C42">
        <v>311388</v>
      </c>
      <c r="D42">
        <v>30058328</v>
      </c>
      <c r="E42" s="1">
        <v>44285</v>
      </c>
      <c r="F42" s="1">
        <v>44286</v>
      </c>
      <c r="G42">
        <v>98</v>
      </c>
      <c r="H42" t="s">
        <v>22</v>
      </c>
      <c r="I42">
        <v>0</v>
      </c>
      <c r="J42">
        <v>20</v>
      </c>
      <c r="K42" t="s">
        <v>23</v>
      </c>
      <c r="L42" t="s">
        <v>24</v>
      </c>
      <c r="M42" t="s">
        <v>25</v>
      </c>
      <c r="O42">
        <v>5500000606</v>
      </c>
      <c r="P42">
        <v>2700</v>
      </c>
      <c r="Q42" s="2">
        <f t="shared" si="0"/>
        <v>13</v>
      </c>
    </row>
    <row r="43" spans="2:17" x14ac:dyDescent="0.2">
      <c r="B43">
        <v>202502</v>
      </c>
      <c r="C43">
        <v>311388</v>
      </c>
      <c r="D43">
        <v>30058339</v>
      </c>
      <c r="E43" s="1">
        <v>44285</v>
      </c>
      <c r="F43" s="1">
        <v>44286</v>
      </c>
      <c r="G43">
        <v>20</v>
      </c>
      <c r="H43" t="s">
        <v>26</v>
      </c>
      <c r="I43">
        <v>0</v>
      </c>
      <c r="J43">
        <v>8</v>
      </c>
      <c r="K43" t="s">
        <v>27</v>
      </c>
      <c r="L43" t="s">
        <v>28</v>
      </c>
      <c r="M43" t="s">
        <v>18</v>
      </c>
      <c r="O43">
        <v>5500000606</v>
      </c>
      <c r="P43">
        <v>2700</v>
      </c>
      <c r="Q43" s="2">
        <f t="shared" si="0"/>
        <v>13</v>
      </c>
    </row>
    <row r="44" spans="2:17" x14ac:dyDescent="0.2">
      <c r="B44">
        <v>202502</v>
      </c>
      <c r="C44">
        <v>311388</v>
      </c>
      <c r="D44">
        <v>30058341</v>
      </c>
      <c r="E44" s="1">
        <v>44285</v>
      </c>
      <c r="F44" s="1">
        <v>44286</v>
      </c>
      <c r="G44">
        <v>100</v>
      </c>
      <c r="H44" t="s">
        <v>19</v>
      </c>
      <c r="I44">
        <v>0</v>
      </c>
      <c r="J44">
        <v>85</v>
      </c>
      <c r="K44" t="s">
        <v>20</v>
      </c>
      <c r="L44" t="s">
        <v>21</v>
      </c>
      <c r="M44" t="s">
        <v>18</v>
      </c>
      <c r="O44">
        <v>5500000606</v>
      </c>
      <c r="P44">
        <v>2700</v>
      </c>
      <c r="Q44" s="2">
        <f t="shared" si="0"/>
        <v>13</v>
      </c>
    </row>
    <row r="45" spans="2:17" x14ac:dyDescent="0.2">
      <c r="B45">
        <v>202502</v>
      </c>
      <c r="C45">
        <v>311388</v>
      </c>
      <c r="D45">
        <v>30058327</v>
      </c>
      <c r="E45" s="1">
        <v>44285</v>
      </c>
      <c r="F45" s="1">
        <v>44286</v>
      </c>
      <c r="G45">
        <v>12</v>
      </c>
      <c r="H45" t="s">
        <v>32</v>
      </c>
      <c r="I45">
        <v>0</v>
      </c>
      <c r="J45">
        <v>0</v>
      </c>
      <c r="K45" t="s">
        <v>33</v>
      </c>
      <c r="L45" t="s">
        <v>34</v>
      </c>
      <c r="M45" t="s">
        <v>25</v>
      </c>
      <c r="O45">
        <v>5500000606</v>
      </c>
      <c r="P45">
        <v>2700</v>
      </c>
      <c r="Q45" s="2">
        <f t="shared" si="0"/>
        <v>13</v>
      </c>
    </row>
    <row r="46" spans="2:17" x14ac:dyDescent="0.2">
      <c r="B46">
        <v>202502</v>
      </c>
      <c r="C46">
        <v>311388</v>
      </c>
      <c r="D46">
        <v>30050364</v>
      </c>
      <c r="E46" s="1">
        <v>44285</v>
      </c>
      <c r="F46" s="1">
        <v>44286</v>
      </c>
      <c r="G46">
        <v>224</v>
      </c>
      <c r="H46" t="s">
        <v>35</v>
      </c>
      <c r="I46">
        <v>0</v>
      </c>
      <c r="J46">
        <v>0</v>
      </c>
      <c r="K46" t="s">
        <v>36</v>
      </c>
      <c r="L46" t="s">
        <v>37</v>
      </c>
      <c r="M46" t="s">
        <v>18</v>
      </c>
      <c r="O46">
        <v>5500000606</v>
      </c>
      <c r="P46">
        <v>2700</v>
      </c>
      <c r="Q46" s="2">
        <f t="shared" si="0"/>
        <v>13</v>
      </c>
    </row>
    <row r="47" spans="2:17" x14ac:dyDescent="0.2">
      <c r="B47">
        <v>202502</v>
      </c>
      <c r="C47">
        <v>311388</v>
      </c>
      <c r="D47">
        <v>30058328</v>
      </c>
      <c r="E47" s="1">
        <v>44286</v>
      </c>
      <c r="F47" s="1">
        <v>44287</v>
      </c>
      <c r="G47">
        <v>106</v>
      </c>
      <c r="H47" t="s">
        <v>22</v>
      </c>
      <c r="I47">
        <v>0</v>
      </c>
      <c r="J47">
        <v>20</v>
      </c>
      <c r="K47" t="s">
        <v>23</v>
      </c>
      <c r="L47" t="s">
        <v>24</v>
      </c>
      <c r="M47" t="s">
        <v>25</v>
      </c>
      <c r="O47">
        <v>5500000606</v>
      </c>
      <c r="P47">
        <v>2700</v>
      </c>
      <c r="Q47" s="2">
        <f t="shared" si="0"/>
        <v>13</v>
      </c>
    </row>
    <row r="48" spans="2:17" x14ac:dyDescent="0.2">
      <c r="B48">
        <v>202502</v>
      </c>
      <c r="C48">
        <v>311388</v>
      </c>
      <c r="D48">
        <v>30058329</v>
      </c>
      <c r="E48" s="1">
        <v>44286</v>
      </c>
      <c r="F48" s="1">
        <v>44287</v>
      </c>
      <c r="G48">
        <v>34</v>
      </c>
      <c r="H48" t="s">
        <v>29</v>
      </c>
      <c r="I48">
        <v>0</v>
      </c>
      <c r="J48">
        <v>0</v>
      </c>
      <c r="K48" t="s">
        <v>30</v>
      </c>
      <c r="L48" t="s">
        <v>31</v>
      </c>
      <c r="M48" t="s">
        <v>25</v>
      </c>
      <c r="O48">
        <v>5500000606</v>
      </c>
      <c r="P48">
        <v>2700</v>
      </c>
      <c r="Q48" s="2">
        <f t="shared" si="0"/>
        <v>13</v>
      </c>
    </row>
    <row r="49" spans="2:17" x14ac:dyDescent="0.2">
      <c r="B49">
        <v>202502</v>
      </c>
      <c r="C49">
        <v>311388</v>
      </c>
      <c r="D49">
        <v>30058339</v>
      </c>
      <c r="E49" s="1">
        <v>44286</v>
      </c>
      <c r="F49" s="1">
        <v>44287</v>
      </c>
      <c r="G49">
        <v>40</v>
      </c>
      <c r="H49" t="s">
        <v>26</v>
      </c>
      <c r="I49">
        <v>0</v>
      </c>
      <c r="J49">
        <v>8</v>
      </c>
      <c r="K49" t="s">
        <v>27</v>
      </c>
      <c r="L49" t="s">
        <v>28</v>
      </c>
      <c r="M49" t="s">
        <v>18</v>
      </c>
      <c r="O49">
        <v>5500000606</v>
      </c>
      <c r="P49">
        <v>2700</v>
      </c>
      <c r="Q49" s="2">
        <f t="shared" si="0"/>
        <v>13</v>
      </c>
    </row>
    <row r="50" spans="2:17" x14ac:dyDescent="0.2">
      <c r="B50">
        <v>202502</v>
      </c>
      <c r="C50">
        <v>311388</v>
      </c>
      <c r="D50">
        <v>30058327</v>
      </c>
      <c r="E50" s="1">
        <v>44286</v>
      </c>
      <c r="F50" s="1">
        <v>44287</v>
      </c>
      <c r="G50">
        <v>18</v>
      </c>
      <c r="H50" t="s">
        <v>32</v>
      </c>
      <c r="I50">
        <v>0</v>
      </c>
      <c r="J50">
        <v>0</v>
      </c>
      <c r="K50" t="s">
        <v>33</v>
      </c>
      <c r="L50" t="s">
        <v>34</v>
      </c>
      <c r="M50" t="s">
        <v>25</v>
      </c>
      <c r="O50">
        <v>5500000606</v>
      </c>
      <c r="P50">
        <v>2700</v>
      </c>
      <c r="Q50" s="2">
        <f t="shared" si="0"/>
        <v>13</v>
      </c>
    </row>
    <row r="51" spans="2:17" x14ac:dyDescent="0.2">
      <c r="B51">
        <v>202502</v>
      </c>
      <c r="C51">
        <v>311388</v>
      </c>
      <c r="D51">
        <v>30058340</v>
      </c>
      <c r="E51" s="1">
        <v>44286</v>
      </c>
      <c r="F51" s="1">
        <v>44287</v>
      </c>
      <c r="G51">
        <v>20</v>
      </c>
      <c r="H51" t="s">
        <v>15</v>
      </c>
      <c r="I51">
        <v>0</v>
      </c>
      <c r="J51">
        <v>48</v>
      </c>
      <c r="K51" t="s">
        <v>16</v>
      </c>
      <c r="L51" t="s">
        <v>17</v>
      </c>
      <c r="M51" t="s">
        <v>18</v>
      </c>
      <c r="O51">
        <v>5500000606</v>
      </c>
      <c r="P51">
        <v>2700</v>
      </c>
      <c r="Q51" s="2">
        <f t="shared" si="0"/>
        <v>13</v>
      </c>
    </row>
    <row r="52" spans="2:17" x14ac:dyDescent="0.2">
      <c r="B52">
        <v>202502</v>
      </c>
      <c r="C52">
        <v>311388</v>
      </c>
      <c r="D52">
        <v>30058341</v>
      </c>
      <c r="E52" s="1">
        <v>44286</v>
      </c>
      <c r="F52" s="1">
        <v>44287</v>
      </c>
      <c r="G52">
        <v>100</v>
      </c>
      <c r="H52" t="s">
        <v>19</v>
      </c>
      <c r="I52">
        <v>0</v>
      </c>
      <c r="J52">
        <v>85</v>
      </c>
      <c r="K52" t="s">
        <v>20</v>
      </c>
      <c r="L52" t="s">
        <v>21</v>
      </c>
      <c r="M52" t="s">
        <v>18</v>
      </c>
      <c r="O52">
        <v>5500000606</v>
      </c>
      <c r="P52">
        <v>2700</v>
      </c>
      <c r="Q52" s="2">
        <f t="shared" si="0"/>
        <v>13</v>
      </c>
    </row>
    <row r="53" spans="2:17" x14ac:dyDescent="0.2">
      <c r="B53">
        <v>202502</v>
      </c>
      <c r="C53">
        <v>311388</v>
      </c>
      <c r="D53">
        <v>30050364</v>
      </c>
      <c r="E53" s="1">
        <v>44286</v>
      </c>
      <c r="F53" s="1">
        <v>44287</v>
      </c>
      <c r="G53">
        <v>448</v>
      </c>
      <c r="H53" t="s">
        <v>35</v>
      </c>
      <c r="I53">
        <v>0</v>
      </c>
      <c r="J53">
        <v>0</v>
      </c>
      <c r="K53" t="s">
        <v>36</v>
      </c>
      <c r="L53" t="s">
        <v>37</v>
      </c>
      <c r="M53" t="s">
        <v>18</v>
      </c>
      <c r="O53">
        <v>5500000606</v>
      </c>
      <c r="P53">
        <v>2700</v>
      </c>
      <c r="Q53" s="2">
        <f t="shared" si="0"/>
        <v>13</v>
      </c>
    </row>
    <row r="54" spans="2:17" x14ac:dyDescent="0.2">
      <c r="B54">
        <v>202502</v>
      </c>
      <c r="C54">
        <v>311388</v>
      </c>
      <c r="D54">
        <v>30058328</v>
      </c>
      <c r="E54" s="1">
        <v>44288</v>
      </c>
      <c r="F54" s="1">
        <v>44292</v>
      </c>
      <c r="G54">
        <v>118</v>
      </c>
      <c r="H54" t="s">
        <v>22</v>
      </c>
      <c r="I54">
        <v>0</v>
      </c>
      <c r="J54">
        <v>20</v>
      </c>
      <c r="K54" t="s">
        <v>23</v>
      </c>
      <c r="L54" t="s">
        <v>24</v>
      </c>
      <c r="M54" t="s">
        <v>25</v>
      </c>
      <c r="O54">
        <v>5500000606</v>
      </c>
      <c r="P54">
        <v>2700</v>
      </c>
      <c r="Q54" s="2">
        <f t="shared" si="0"/>
        <v>14</v>
      </c>
    </row>
    <row r="55" spans="2:17" x14ac:dyDescent="0.2">
      <c r="B55">
        <v>202502</v>
      </c>
      <c r="C55">
        <v>311388</v>
      </c>
      <c r="D55">
        <v>30058329</v>
      </c>
      <c r="E55" s="1">
        <v>44288</v>
      </c>
      <c r="F55" s="1">
        <v>44292</v>
      </c>
      <c r="G55">
        <v>26</v>
      </c>
      <c r="H55" t="s">
        <v>29</v>
      </c>
      <c r="I55">
        <v>0</v>
      </c>
      <c r="J55">
        <v>0</v>
      </c>
      <c r="K55" t="s">
        <v>30</v>
      </c>
      <c r="L55" t="s">
        <v>31</v>
      </c>
      <c r="M55" t="s">
        <v>25</v>
      </c>
      <c r="O55">
        <v>5500000606</v>
      </c>
      <c r="P55">
        <v>2700</v>
      </c>
      <c r="Q55" s="2">
        <f t="shared" si="0"/>
        <v>14</v>
      </c>
    </row>
    <row r="56" spans="2:17" x14ac:dyDescent="0.2">
      <c r="B56">
        <v>202502</v>
      </c>
      <c r="C56">
        <v>311388</v>
      </c>
      <c r="D56">
        <v>30058340</v>
      </c>
      <c r="E56" s="1">
        <v>44288</v>
      </c>
      <c r="F56" s="1">
        <v>44292</v>
      </c>
      <c r="G56">
        <v>20</v>
      </c>
      <c r="H56" t="s">
        <v>15</v>
      </c>
      <c r="I56">
        <v>0</v>
      </c>
      <c r="J56">
        <v>48</v>
      </c>
      <c r="K56" t="s">
        <v>16</v>
      </c>
      <c r="L56" t="s">
        <v>17</v>
      </c>
      <c r="M56" t="s">
        <v>18</v>
      </c>
      <c r="O56">
        <v>5500000606</v>
      </c>
      <c r="P56">
        <v>2700</v>
      </c>
      <c r="Q56" s="2">
        <f t="shared" si="0"/>
        <v>14</v>
      </c>
    </row>
    <row r="57" spans="2:17" x14ac:dyDescent="0.2">
      <c r="B57">
        <v>202502</v>
      </c>
      <c r="C57">
        <v>311388</v>
      </c>
      <c r="D57">
        <v>30058341</v>
      </c>
      <c r="E57" s="1">
        <v>44288</v>
      </c>
      <c r="F57" s="1">
        <v>44292</v>
      </c>
      <c r="G57">
        <v>120</v>
      </c>
      <c r="H57" t="s">
        <v>19</v>
      </c>
      <c r="I57">
        <v>0</v>
      </c>
      <c r="J57">
        <v>85</v>
      </c>
      <c r="K57" t="s">
        <v>20</v>
      </c>
      <c r="L57" t="s">
        <v>21</v>
      </c>
      <c r="M57" t="s">
        <v>18</v>
      </c>
      <c r="O57">
        <v>5500000606</v>
      </c>
      <c r="P57">
        <v>2700</v>
      </c>
      <c r="Q57" s="2">
        <f t="shared" si="0"/>
        <v>14</v>
      </c>
    </row>
    <row r="58" spans="2:17" x14ac:dyDescent="0.2">
      <c r="B58">
        <v>202502</v>
      </c>
      <c r="C58">
        <v>311388</v>
      </c>
      <c r="D58">
        <v>30050364</v>
      </c>
      <c r="E58" s="1">
        <v>44288</v>
      </c>
      <c r="F58" s="1">
        <v>44292</v>
      </c>
      <c r="G58">
        <v>224</v>
      </c>
      <c r="H58" t="s">
        <v>35</v>
      </c>
      <c r="I58">
        <v>0</v>
      </c>
      <c r="J58">
        <v>0</v>
      </c>
      <c r="K58" t="s">
        <v>36</v>
      </c>
      <c r="L58" t="s">
        <v>37</v>
      </c>
      <c r="M58" t="s">
        <v>18</v>
      </c>
      <c r="O58">
        <v>5500000606</v>
      </c>
      <c r="P58">
        <v>2700</v>
      </c>
      <c r="Q58" s="2">
        <f t="shared" si="0"/>
        <v>14</v>
      </c>
    </row>
    <row r="59" spans="2:17" x14ac:dyDescent="0.2">
      <c r="B59">
        <v>202502</v>
      </c>
      <c r="C59">
        <v>311388</v>
      </c>
      <c r="D59">
        <v>30058327</v>
      </c>
      <c r="E59" s="1">
        <v>44288</v>
      </c>
      <c r="F59" s="1">
        <v>44292</v>
      </c>
      <c r="G59">
        <v>10</v>
      </c>
      <c r="H59" t="s">
        <v>32</v>
      </c>
      <c r="I59">
        <v>0</v>
      </c>
      <c r="J59">
        <v>0</v>
      </c>
      <c r="K59" t="s">
        <v>33</v>
      </c>
      <c r="L59" t="s">
        <v>34</v>
      </c>
      <c r="M59" t="s">
        <v>25</v>
      </c>
      <c r="O59">
        <v>5500000606</v>
      </c>
      <c r="P59">
        <v>2700</v>
      </c>
      <c r="Q59" s="2">
        <f t="shared" si="0"/>
        <v>14</v>
      </c>
    </row>
    <row r="60" spans="2:17" x14ac:dyDescent="0.2">
      <c r="B60">
        <v>202502</v>
      </c>
      <c r="C60">
        <v>311388</v>
      </c>
      <c r="D60">
        <v>30058339</v>
      </c>
      <c r="E60" s="1">
        <v>44288</v>
      </c>
      <c r="F60" s="1">
        <v>44292</v>
      </c>
      <c r="G60">
        <v>20</v>
      </c>
      <c r="H60" t="s">
        <v>26</v>
      </c>
      <c r="I60">
        <v>0</v>
      </c>
      <c r="J60">
        <v>8</v>
      </c>
      <c r="K60" t="s">
        <v>27</v>
      </c>
      <c r="L60" t="s">
        <v>28</v>
      </c>
      <c r="M60" t="s">
        <v>18</v>
      </c>
      <c r="O60">
        <v>5500000606</v>
      </c>
      <c r="P60">
        <v>2700</v>
      </c>
      <c r="Q60" s="2">
        <f t="shared" si="0"/>
        <v>14</v>
      </c>
    </row>
    <row r="61" spans="2:17" x14ac:dyDescent="0.2">
      <c r="B61">
        <v>202502</v>
      </c>
      <c r="C61">
        <v>311388</v>
      </c>
      <c r="D61">
        <v>30050364</v>
      </c>
      <c r="E61" s="1">
        <v>44292</v>
      </c>
      <c r="F61" s="1">
        <v>44293</v>
      </c>
      <c r="G61">
        <v>448</v>
      </c>
      <c r="H61" t="s">
        <v>35</v>
      </c>
      <c r="I61">
        <v>0</v>
      </c>
      <c r="J61">
        <v>0</v>
      </c>
      <c r="K61" t="s">
        <v>36</v>
      </c>
      <c r="L61" t="s">
        <v>37</v>
      </c>
      <c r="M61" t="s">
        <v>18</v>
      </c>
      <c r="O61">
        <v>5500000606</v>
      </c>
      <c r="P61">
        <v>2700</v>
      </c>
      <c r="Q61" s="2">
        <f t="shared" si="0"/>
        <v>14</v>
      </c>
    </row>
    <row r="62" spans="2:17" x14ac:dyDescent="0.2">
      <c r="B62">
        <v>202502</v>
      </c>
      <c r="C62">
        <v>311388</v>
      </c>
      <c r="D62">
        <v>30058328</v>
      </c>
      <c r="E62" s="1">
        <v>44292</v>
      </c>
      <c r="F62" s="1">
        <v>44293</v>
      </c>
      <c r="G62">
        <v>90</v>
      </c>
      <c r="H62" t="s">
        <v>22</v>
      </c>
      <c r="I62">
        <v>0</v>
      </c>
      <c r="J62">
        <v>20</v>
      </c>
      <c r="K62" t="s">
        <v>23</v>
      </c>
      <c r="L62" t="s">
        <v>24</v>
      </c>
      <c r="M62" t="s">
        <v>25</v>
      </c>
      <c r="O62">
        <v>5500000606</v>
      </c>
      <c r="P62">
        <v>2700</v>
      </c>
      <c r="Q62" s="2">
        <f t="shared" si="0"/>
        <v>14</v>
      </c>
    </row>
    <row r="63" spans="2:17" x14ac:dyDescent="0.2">
      <c r="B63">
        <v>202502</v>
      </c>
      <c r="C63">
        <v>311388</v>
      </c>
      <c r="D63">
        <v>30058341</v>
      </c>
      <c r="E63" s="1">
        <v>44292</v>
      </c>
      <c r="F63" s="1">
        <v>44293</v>
      </c>
      <c r="G63">
        <v>80</v>
      </c>
      <c r="H63" t="s">
        <v>19</v>
      </c>
      <c r="I63">
        <v>0</v>
      </c>
      <c r="J63">
        <v>85</v>
      </c>
      <c r="K63" t="s">
        <v>20</v>
      </c>
      <c r="L63" t="s">
        <v>21</v>
      </c>
      <c r="M63" t="s">
        <v>18</v>
      </c>
      <c r="O63">
        <v>5500000606</v>
      </c>
      <c r="P63">
        <v>2700</v>
      </c>
      <c r="Q63" s="2">
        <f t="shared" si="0"/>
        <v>14</v>
      </c>
    </row>
    <row r="64" spans="2:17" x14ac:dyDescent="0.2">
      <c r="B64">
        <v>202502</v>
      </c>
      <c r="C64">
        <v>311388</v>
      </c>
      <c r="D64">
        <v>30058327</v>
      </c>
      <c r="E64" s="1">
        <v>44292</v>
      </c>
      <c r="F64" s="1">
        <v>44293</v>
      </c>
      <c r="G64">
        <v>28</v>
      </c>
      <c r="H64" t="s">
        <v>32</v>
      </c>
      <c r="I64">
        <v>0</v>
      </c>
      <c r="J64">
        <v>0</v>
      </c>
      <c r="K64" t="s">
        <v>33</v>
      </c>
      <c r="L64" t="s">
        <v>34</v>
      </c>
      <c r="M64" t="s">
        <v>25</v>
      </c>
      <c r="O64">
        <v>5500000606</v>
      </c>
      <c r="P64">
        <v>2700</v>
      </c>
      <c r="Q64" s="2">
        <f t="shared" si="0"/>
        <v>14</v>
      </c>
    </row>
    <row r="65" spans="2:17" x14ac:dyDescent="0.2">
      <c r="B65">
        <v>202502</v>
      </c>
      <c r="C65">
        <v>311388</v>
      </c>
      <c r="D65">
        <v>30058340</v>
      </c>
      <c r="E65" s="1">
        <v>44292</v>
      </c>
      <c r="F65" s="1">
        <v>44293</v>
      </c>
      <c r="G65">
        <v>20</v>
      </c>
      <c r="H65" t="s">
        <v>15</v>
      </c>
      <c r="I65">
        <v>0</v>
      </c>
      <c r="J65">
        <v>48</v>
      </c>
      <c r="K65" t="s">
        <v>16</v>
      </c>
      <c r="L65" t="s">
        <v>17</v>
      </c>
      <c r="M65" t="s">
        <v>18</v>
      </c>
      <c r="O65">
        <v>5500000606</v>
      </c>
      <c r="P65">
        <v>2700</v>
      </c>
      <c r="Q65" s="2">
        <f t="shared" si="0"/>
        <v>14</v>
      </c>
    </row>
    <row r="66" spans="2:17" x14ac:dyDescent="0.2">
      <c r="B66">
        <v>202502</v>
      </c>
      <c r="C66">
        <v>311388</v>
      </c>
      <c r="D66">
        <v>30058339</v>
      </c>
      <c r="E66" s="1">
        <v>44292</v>
      </c>
      <c r="F66" s="1">
        <v>44293</v>
      </c>
      <c r="G66">
        <v>20</v>
      </c>
      <c r="H66" t="s">
        <v>26</v>
      </c>
      <c r="I66">
        <v>0</v>
      </c>
      <c r="J66">
        <v>8</v>
      </c>
      <c r="K66" t="s">
        <v>27</v>
      </c>
      <c r="L66" t="s">
        <v>28</v>
      </c>
      <c r="M66" t="s">
        <v>18</v>
      </c>
      <c r="O66">
        <v>5500000606</v>
      </c>
      <c r="P66">
        <v>2700</v>
      </c>
      <c r="Q66" s="2">
        <f t="shared" si="0"/>
        <v>14</v>
      </c>
    </row>
    <row r="67" spans="2:17" x14ac:dyDescent="0.2">
      <c r="B67">
        <v>202502</v>
      </c>
      <c r="C67">
        <v>311388</v>
      </c>
      <c r="D67">
        <v>30058329</v>
      </c>
      <c r="E67" s="1">
        <v>44292</v>
      </c>
      <c r="F67" s="1">
        <v>44293</v>
      </c>
      <c r="G67">
        <v>16</v>
      </c>
      <c r="H67" t="s">
        <v>29</v>
      </c>
      <c r="I67">
        <v>0</v>
      </c>
      <c r="J67">
        <v>0</v>
      </c>
      <c r="K67" t="s">
        <v>30</v>
      </c>
      <c r="L67" t="s">
        <v>31</v>
      </c>
      <c r="M67" t="s">
        <v>25</v>
      </c>
      <c r="O67">
        <v>5500000606</v>
      </c>
      <c r="P67">
        <v>2700</v>
      </c>
      <c r="Q67" s="2">
        <f t="shared" ref="Q67:Q130" si="1">WEEKNUM(F67)-1</f>
        <v>14</v>
      </c>
    </row>
    <row r="68" spans="2:17" x14ac:dyDescent="0.2">
      <c r="B68">
        <v>202502</v>
      </c>
      <c r="C68">
        <v>311388</v>
      </c>
      <c r="D68">
        <v>30058328</v>
      </c>
      <c r="E68" s="1">
        <v>44293</v>
      </c>
      <c r="F68" s="1">
        <v>44294</v>
      </c>
      <c r="G68">
        <v>126</v>
      </c>
      <c r="H68" t="s">
        <v>22</v>
      </c>
      <c r="I68">
        <v>0</v>
      </c>
      <c r="J68">
        <v>20</v>
      </c>
      <c r="K68" t="s">
        <v>23</v>
      </c>
      <c r="L68" t="s">
        <v>24</v>
      </c>
      <c r="M68" t="s">
        <v>25</v>
      </c>
      <c r="O68">
        <v>5500000606</v>
      </c>
      <c r="P68">
        <v>2700</v>
      </c>
      <c r="Q68" s="2">
        <f t="shared" si="1"/>
        <v>14</v>
      </c>
    </row>
    <row r="69" spans="2:17" x14ac:dyDescent="0.2">
      <c r="B69">
        <v>202502</v>
      </c>
      <c r="C69">
        <v>311388</v>
      </c>
      <c r="D69">
        <v>30058327</v>
      </c>
      <c r="E69" s="1">
        <v>44293</v>
      </c>
      <c r="F69" s="1">
        <v>44294</v>
      </c>
      <c r="G69">
        <v>24</v>
      </c>
      <c r="H69" t="s">
        <v>32</v>
      </c>
      <c r="I69">
        <v>0</v>
      </c>
      <c r="J69">
        <v>0</v>
      </c>
      <c r="K69" t="s">
        <v>33</v>
      </c>
      <c r="L69" t="s">
        <v>34</v>
      </c>
      <c r="M69" t="s">
        <v>25</v>
      </c>
      <c r="O69">
        <v>5500000606</v>
      </c>
      <c r="P69">
        <v>2700</v>
      </c>
      <c r="Q69" s="2">
        <f t="shared" si="1"/>
        <v>14</v>
      </c>
    </row>
    <row r="70" spans="2:17" x14ac:dyDescent="0.2">
      <c r="B70">
        <v>202502</v>
      </c>
      <c r="C70">
        <v>311388</v>
      </c>
      <c r="D70">
        <v>30058329</v>
      </c>
      <c r="E70" s="1">
        <v>44293</v>
      </c>
      <c r="F70" s="1">
        <v>44294</v>
      </c>
      <c r="G70">
        <v>42</v>
      </c>
      <c r="H70" t="s">
        <v>29</v>
      </c>
      <c r="I70">
        <v>0</v>
      </c>
      <c r="J70">
        <v>0</v>
      </c>
      <c r="K70" t="s">
        <v>30</v>
      </c>
      <c r="L70" t="s">
        <v>31</v>
      </c>
      <c r="M70" t="s">
        <v>25</v>
      </c>
      <c r="O70">
        <v>5500000606</v>
      </c>
      <c r="P70">
        <v>2700</v>
      </c>
      <c r="Q70" s="2">
        <f t="shared" si="1"/>
        <v>14</v>
      </c>
    </row>
    <row r="71" spans="2:17" x14ac:dyDescent="0.2">
      <c r="B71">
        <v>202502</v>
      </c>
      <c r="C71">
        <v>311388</v>
      </c>
      <c r="D71">
        <v>30058340</v>
      </c>
      <c r="E71" s="1">
        <v>44293</v>
      </c>
      <c r="F71" s="1">
        <v>44294</v>
      </c>
      <c r="G71">
        <v>20</v>
      </c>
      <c r="H71" t="s">
        <v>15</v>
      </c>
      <c r="I71">
        <v>0</v>
      </c>
      <c r="J71">
        <v>48</v>
      </c>
      <c r="K71" t="s">
        <v>16</v>
      </c>
      <c r="L71" t="s">
        <v>17</v>
      </c>
      <c r="M71" t="s">
        <v>18</v>
      </c>
      <c r="O71">
        <v>5500000606</v>
      </c>
      <c r="P71">
        <v>2700</v>
      </c>
      <c r="Q71" s="2">
        <f t="shared" si="1"/>
        <v>14</v>
      </c>
    </row>
    <row r="72" spans="2:17" x14ac:dyDescent="0.2">
      <c r="B72">
        <v>202502</v>
      </c>
      <c r="C72">
        <v>311388</v>
      </c>
      <c r="D72">
        <v>30058339</v>
      </c>
      <c r="E72" s="1">
        <v>44293</v>
      </c>
      <c r="F72" s="1">
        <v>44294</v>
      </c>
      <c r="G72">
        <v>40</v>
      </c>
      <c r="H72" t="s">
        <v>26</v>
      </c>
      <c r="I72">
        <v>0</v>
      </c>
      <c r="J72">
        <v>8</v>
      </c>
      <c r="K72" t="s">
        <v>27</v>
      </c>
      <c r="L72" t="s">
        <v>28</v>
      </c>
      <c r="M72" t="s">
        <v>18</v>
      </c>
      <c r="O72">
        <v>5500000606</v>
      </c>
      <c r="P72">
        <v>2700</v>
      </c>
      <c r="Q72" s="2">
        <f t="shared" si="1"/>
        <v>14</v>
      </c>
    </row>
    <row r="73" spans="2:17" x14ac:dyDescent="0.2">
      <c r="B73">
        <v>202502</v>
      </c>
      <c r="C73">
        <v>311388</v>
      </c>
      <c r="D73">
        <v>30058341</v>
      </c>
      <c r="E73" s="1">
        <v>44293</v>
      </c>
      <c r="F73" s="1">
        <v>44294</v>
      </c>
      <c r="G73">
        <v>120</v>
      </c>
      <c r="H73" t="s">
        <v>19</v>
      </c>
      <c r="I73">
        <v>0</v>
      </c>
      <c r="J73">
        <v>85</v>
      </c>
      <c r="K73" t="s">
        <v>20</v>
      </c>
      <c r="L73" t="s">
        <v>21</v>
      </c>
      <c r="M73" t="s">
        <v>18</v>
      </c>
      <c r="O73">
        <v>5500000606</v>
      </c>
      <c r="P73">
        <v>2700</v>
      </c>
      <c r="Q73" s="2">
        <f t="shared" si="1"/>
        <v>14</v>
      </c>
    </row>
    <row r="74" spans="2:17" x14ac:dyDescent="0.2">
      <c r="B74">
        <v>202502</v>
      </c>
      <c r="C74">
        <v>311388</v>
      </c>
      <c r="D74">
        <v>30050364</v>
      </c>
      <c r="E74" s="1">
        <v>44293</v>
      </c>
      <c r="F74" s="1">
        <v>44294</v>
      </c>
      <c r="G74">
        <v>224</v>
      </c>
      <c r="H74" t="s">
        <v>35</v>
      </c>
      <c r="I74">
        <v>0</v>
      </c>
      <c r="J74">
        <v>0</v>
      </c>
      <c r="K74" t="s">
        <v>36</v>
      </c>
      <c r="L74" t="s">
        <v>37</v>
      </c>
      <c r="M74" t="s">
        <v>18</v>
      </c>
      <c r="O74">
        <v>5500000606</v>
      </c>
      <c r="P74">
        <v>2700</v>
      </c>
      <c r="Q74" s="2">
        <f t="shared" si="1"/>
        <v>14</v>
      </c>
    </row>
    <row r="75" spans="2:17" x14ac:dyDescent="0.2">
      <c r="B75">
        <v>202502</v>
      </c>
      <c r="C75">
        <v>311388</v>
      </c>
      <c r="D75">
        <v>30058328</v>
      </c>
      <c r="E75" s="1">
        <v>44294</v>
      </c>
      <c r="F75" s="1">
        <v>44295</v>
      </c>
      <c r="G75">
        <v>134</v>
      </c>
      <c r="H75" t="s">
        <v>22</v>
      </c>
      <c r="I75">
        <v>0</v>
      </c>
      <c r="J75">
        <v>20</v>
      </c>
      <c r="K75" t="s">
        <v>23</v>
      </c>
      <c r="L75" t="s">
        <v>24</v>
      </c>
      <c r="M75" t="s">
        <v>25</v>
      </c>
      <c r="O75">
        <v>5500000606</v>
      </c>
      <c r="P75">
        <v>2700</v>
      </c>
      <c r="Q75" s="2">
        <f t="shared" si="1"/>
        <v>14</v>
      </c>
    </row>
    <row r="76" spans="2:17" x14ac:dyDescent="0.2">
      <c r="B76">
        <v>202502</v>
      </c>
      <c r="C76">
        <v>311388</v>
      </c>
      <c r="D76">
        <v>30050364</v>
      </c>
      <c r="E76" s="1">
        <v>44294</v>
      </c>
      <c r="F76" s="1">
        <v>44295</v>
      </c>
      <c r="G76">
        <v>448</v>
      </c>
      <c r="H76" t="s">
        <v>35</v>
      </c>
      <c r="I76">
        <v>0</v>
      </c>
      <c r="J76">
        <v>0</v>
      </c>
      <c r="K76" t="s">
        <v>36</v>
      </c>
      <c r="L76" t="s">
        <v>37</v>
      </c>
      <c r="M76" t="s">
        <v>18</v>
      </c>
      <c r="O76">
        <v>5500000606</v>
      </c>
      <c r="P76">
        <v>2700</v>
      </c>
      <c r="Q76" s="2">
        <f t="shared" si="1"/>
        <v>14</v>
      </c>
    </row>
    <row r="77" spans="2:17" x14ac:dyDescent="0.2">
      <c r="B77">
        <v>202502</v>
      </c>
      <c r="C77">
        <v>311388</v>
      </c>
      <c r="D77">
        <v>30058341</v>
      </c>
      <c r="E77" s="1">
        <v>44294</v>
      </c>
      <c r="F77" s="1">
        <v>44295</v>
      </c>
      <c r="G77">
        <v>140</v>
      </c>
      <c r="H77" t="s">
        <v>19</v>
      </c>
      <c r="I77">
        <v>0</v>
      </c>
      <c r="J77">
        <v>85</v>
      </c>
      <c r="K77" t="s">
        <v>20</v>
      </c>
      <c r="L77" t="s">
        <v>21</v>
      </c>
      <c r="M77" t="s">
        <v>18</v>
      </c>
      <c r="O77">
        <v>5500000606</v>
      </c>
      <c r="P77">
        <v>2700</v>
      </c>
      <c r="Q77" s="2">
        <f t="shared" si="1"/>
        <v>14</v>
      </c>
    </row>
    <row r="78" spans="2:17" x14ac:dyDescent="0.2">
      <c r="B78">
        <v>202502</v>
      </c>
      <c r="C78">
        <v>311388</v>
      </c>
      <c r="D78">
        <v>30058327</v>
      </c>
      <c r="E78" s="1">
        <v>44294</v>
      </c>
      <c r="F78" s="1">
        <v>44295</v>
      </c>
      <c r="G78">
        <v>10</v>
      </c>
      <c r="H78" t="s">
        <v>32</v>
      </c>
      <c r="I78">
        <v>0</v>
      </c>
      <c r="J78">
        <v>0</v>
      </c>
      <c r="K78" t="s">
        <v>33</v>
      </c>
      <c r="L78" t="s">
        <v>34</v>
      </c>
      <c r="M78" t="s">
        <v>25</v>
      </c>
      <c r="O78">
        <v>5500000606</v>
      </c>
      <c r="P78">
        <v>2700</v>
      </c>
      <c r="Q78" s="2">
        <f t="shared" si="1"/>
        <v>14</v>
      </c>
    </row>
    <row r="79" spans="2:17" x14ac:dyDescent="0.2">
      <c r="B79">
        <v>202502</v>
      </c>
      <c r="C79">
        <v>311388</v>
      </c>
      <c r="D79">
        <v>30058339</v>
      </c>
      <c r="E79" s="1">
        <v>44294</v>
      </c>
      <c r="F79" s="1">
        <v>44295</v>
      </c>
      <c r="G79">
        <v>60</v>
      </c>
      <c r="H79" t="s">
        <v>26</v>
      </c>
      <c r="I79">
        <v>0</v>
      </c>
      <c r="J79">
        <v>8</v>
      </c>
      <c r="K79" t="s">
        <v>27</v>
      </c>
      <c r="L79" t="s">
        <v>28</v>
      </c>
      <c r="M79" t="s">
        <v>18</v>
      </c>
      <c r="O79">
        <v>5500000606</v>
      </c>
      <c r="P79">
        <v>2700</v>
      </c>
      <c r="Q79" s="2">
        <f t="shared" si="1"/>
        <v>14</v>
      </c>
    </row>
    <row r="80" spans="2:17" x14ac:dyDescent="0.2">
      <c r="B80">
        <v>202502</v>
      </c>
      <c r="C80">
        <v>311388</v>
      </c>
      <c r="D80">
        <v>30058329</v>
      </c>
      <c r="E80" s="1">
        <v>44294</v>
      </c>
      <c r="F80" s="1">
        <v>44295</v>
      </c>
      <c r="G80">
        <v>48</v>
      </c>
      <c r="H80" t="s">
        <v>29</v>
      </c>
      <c r="I80">
        <v>0</v>
      </c>
      <c r="J80">
        <v>0</v>
      </c>
      <c r="K80" t="s">
        <v>30</v>
      </c>
      <c r="L80" t="s">
        <v>31</v>
      </c>
      <c r="M80" t="s">
        <v>25</v>
      </c>
      <c r="O80">
        <v>5500000606</v>
      </c>
      <c r="P80">
        <v>2700</v>
      </c>
      <c r="Q80" s="2">
        <f t="shared" si="1"/>
        <v>14</v>
      </c>
    </row>
    <row r="81" spans="2:17" x14ac:dyDescent="0.2">
      <c r="B81">
        <v>202502</v>
      </c>
      <c r="C81">
        <v>311388</v>
      </c>
      <c r="D81">
        <v>30058340</v>
      </c>
      <c r="E81" s="1">
        <v>44294</v>
      </c>
      <c r="F81" s="1">
        <v>44295</v>
      </c>
      <c r="G81">
        <v>20</v>
      </c>
      <c r="H81" t="s">
        <v>15</v>
      </c>
      <c r="I81">
        <v>0</v>
      </c>
      <c r="J81">
        <v>48</v>
      </c>
      <c r="K81" t="s">
        <v>16</v>
      </c>
      <c r="L81" t="s">
        <v>17</v>
      </c>
      <c r="M81" t="s">
        <v>18</v>
      </c>
      <c r="O81">
        <v>5500000606</v>
      </c>
      <c r="P81">
        <v>2700</v>
      </c>
      <c r="Q81" s="2">
        <f t="shared" si="1"/>
        <v>14</v>
      </c>
    </row>
    <row r="82" spans="2:17" x14ac:dyDescent="0.2">
      <c r="B82">
        <v>202502</v>
      </c>
      <c r="C82">
        <v>311388</v>
      </c>
      <c r="D82">
        <v>30050364</v>
      </c>
      <c r="E82" s="1">
        <v>44295</v>
      </c>
      <c r="F82" s="1">
        <v>44298</v>
      </c>
      <c r="G82">
        <v>224</v>
      </c>
      <c r="H82" t="s">
        <v>35</v>
      </c>
      <c r="I82">
        <v>0</v>
      </c>
      <c r="J82">
        <v>0</v>
      </c>
      <c r="K82" t="s">
        <v>36</v>
      </c>
      <c r="L82" t="s">
        <v>37</v>
      </c>
      <c r="M82" t="s">
        <v>18</v>
      </c>
      <c r="O82">
        <v>5500000606</v>
      </c>
      <c r="P82">
        <v>2700</v>
      </c>
      <c r="Q82" s="2">
        <f t="shared" si="1"/>
        <v>15</v>
      </c>
    </row>
    <row r="83" spans="2:17" x14ac:dyDescent="0.2">
      <c r="B83">
        <v>202502</v>
      </c>
      <c r="C83">
        <v>311388</v>
      </c>
      <c r="D83">
        <v>30058328</v>
      </c>
      <c r="E83" s="1">
        <v>44295</v>
      </c>
      <c r="F83" s="1">
        <v>44298</v>
      </c>
      <c r="G83">
        <v>86</v>
      </c>
      <c r="H83" t="s">
        <v>22</v>
      </c>
      <c r="I83">
        <v>0</v>
      </c>
      <c r="J83">
        <v>20</v>
      </c>
      <c r="K83" t="s">
        <v>23</v>
      </c>
      <c r="L83" t="s">
        <v>24</v>
      </c>
      <c r="M83" t="s">
        <v>25</v>
      </c>
      <c r="O83">
        <v>5500000606</v>
      </c>
      <c r="P83">
        <v>2700</v>
      </c>
      <c r="Q83" s="2">
        <f t="shared" si="1"/>
        <v>15</v>
      </c>
    </row>
    <row r="84" spans="2:17" x14ac:dyDescent="0.2">
      <c r="B84">
        <v>202502</v>
      </c>
      <c r="C84">
        <v>311388</v>
      </c>
      <c r="D84">
        <v>30058339</v>
      </c>
      <c r="E84" s="1">
        <v>44295</v>
      </c>
      <c r="F84" s="1">
        <v>44298</v>
      </c>
      <c r="G84">
        <v>40</v>
      </c>
      <c r="H84" t="s">
        <v>26</v>
      </c>
      <c r="I84">
        <v>0</v>
      </c>
      <c r="J84">
        <v>8</v>
      </c>
      <c r="K84" t="s">
        <v>27</v>
      </c>
      <c r="L84" t="s">
        <v>28</v>
      </c>
      <c r="M84" t="s">
        <v>18</v>
      </c>
      <c r="O84">
        <v>5500000606</v>
      </c>
      <c r="P84">
        <v>2700</v>
      </c>
      <c r="Q84" s="2">
        <f t="shared" si="1"/>
        <v>15</v>
      </c>
    </row>
    <row r="85" spans="2:17" x14ac:dyDescent="0.2">
      <c r="B85">
        <v>202502</v>
      </c>
      <c r="C85">
        <v>311388</v>
      </c>
      <c r="D85">
        <v>30058341</v>
      </c>
      <c r="E85" s="1">
        <v>44295</v>
      </c>
      <c r="F85" s="1">
        <v>44298</v>
      </c>
      <c r="G85">
        <v>100</v>
      </c>
      <c r="H85" t="s">
        <v>19</v>
      </c>
      <c r="I85">
        <v>0</v>
      </c>
      <c r="J85">
        <v>85</v>
      </c>
      <c r="K85" t="s">
        <v>20</v>
      </c>
      <c r="L85" t="s">
        <v>21</v>
      </c>
      <c r="M85" t="s">
        <v>18</v>
      </c>
      <c r="O85">
        <v>5500000606</v>
      </c>
      <c r="P85">
        <v>2700</v>
      </c>
      <c r="Q85" s="2">
        <f t="shared" si="1"/>
        <v>15</v>
      </c>
    </row>
    <row r="86" spans="2:17" x14ac:dyDescent="0.2">
      <c r="B86">
        <v>202502</v>
      </c>
      <c r="C86">
        <v>311388</v>
      </c>
      <c r="D86">
        <v>30058327</v>
      </c>
      <c r="E86" s="1">
        <v>44295</v>
      </c>
      <c r="F86" s="1">
        <v>44298</v>
      </c>
      <c r="G86">
        <v>22</v>
      </c>
      <c r="H86" t="s">
        <v>32</v>
      </c>
      <c r="I86">
        <v>0</v>
      </c>
      <c r="J86">
        <v>0</v>
      </c>
      <c r="K86" t="s">
        <v>33</v>
      </c>
      <c r="L86" t="s">
        <v>34</v>
      </c>
      <c r="M86" t="s">
        <v>25</v>
      </c>
      <c r="O86">
        <v>5500000606</v>
      </c>
      <c r="P86">
        <v>2700</v>
      </c>
      <c r="Q86" s="2">
        <f t="shared" si="1"/>
        <v>15</v>
      </c>
    </row>
    <row r="87" spans="2:17" x14ac:dyDescent="0.2">
      <c r="B87">
        <v>202502</v>
      </c>
      <c r="C87">
        <v>311388</v>
      </c>
      <c r="D87">
        <v>30058329</v>
      </c>
      <c r="E87" s="1">
        <v>44295</v>
      </c>
      <c r="F87" s="1">
        <v>44298</v>
      </c>
      <c r="G87">
        <v>40</v>
      </c>
      <c r="H87" t="s">
        <v>29</v>
      </c>
      <c r="I87">
        <v>0</v>
      </c>
      <c r="J87">
        <v>0</v>
      </c>
      <c r="K87" t="s">
        <v>30</v>
      </c>
      <c r="L87" t="s">
        <v>31</v>
      </c>
      <c r="M87" t="s">
        <v>25</v>
      </c>
      <c r="O87">
        <v>5500000606</v>
      </c>
      <c r="P87">
        <v>2700</v>
      </c>
      <c r="Q87" s="2">
        <f t="shared" si="1"/>
        <v>15</v>
      </c>
    </row>
    <row r="88" spans="2:17" x14ac:dyDescent="0.2">
      <c r="B88">
        <v>202502</v>
      </c>
      <c r="C88">
        <v>311388</v>
      </c>
      <c r="D88">
        <v>30058340</v>
      </c>
      <c r="E88" s="1">
        <v>44295</v>
      </c>
      <c r="F88" s="1">
        <v>44298</v>
      </c>
      <c r="G88">
        <v>20</v>
      </c>
      <c r="H88" t="s">
        <v>15</v>
      </c>
      <c r="I88">
        <v>0</v>
      </c>
      <c r="J88">
        <v>48</v>
      </c>
      <c r="K88" t="s">
        <v>16</v>
      </c>
      <c r="L88" t="s">
        <v>17</v>
      </c>
      <c r="M88" t="s">
        <v>18</v>
      </c>
      <c r="O88">
        <v>5500000606</v>
      </c>
      <c r="P88">
        <v>2700</v>
      </c>
      <c r="Q88" s="2">
        <f t="shared" si="1"/>
        <v>15</v>
      </c>
    </row>
    <row r="89" spans="2:17" x14ac:dyDescent="0.2">
      <c r="B89">
        <v>202502</v>
      </c>
      <c r="C89">
        <v>311388</v>
      </c>
      <c r="D89">
        <v>30058341</v>
      </c>
      <c r="E89" s="1">
        <v>44298</v>
      </c>
      <c r="F89" s="1">
        <v>44299</v>
      </c>
      <c r="G89">
        <v>80</v>
      </c>
      <c r="H89" t="s">
        <v>19</v>
      </c>
      <c r="I89">
        <v>0</v>
      </c>
      <c r="J89">
        <v>85</v>
      </c>
      <c r="K89" t="s">
        <v>20</v>
      </c>
      <c r="L89" t="s">
        <v>21</v>
      </c>
      <c r="M89" t="s">
        <v>18</v>
      </c>
      <c r="O89">
        <v>5500000606</v>
      </c>
      <c r="P89">
        <v>2700</v>
      </c>
      <c r="Q89" s="2">
        <f t="shared" si="1"/>
        <v>15</v>
      </c>
    </row>
    <row r="90" spans="2:17" x14ac:dyDescent="0.2">
      <c r="B90">
        <v>202502</v>
      </c>
      <c r="C90">
        <v>311388</v>
      </c>
      <c r="D90">
        <v>30058328</v>
      </c>
      <c r="E90" s="1">
        <v>44298</v>
      </c>
      <c r="F90" s="1">
        <v>44299</v>
      </c>
      <c r="G90">
        <v>92</v>
      </c>
      <c r="H90" t="s">
        <v>22</v>
      </c>
      <c r="I90">
        <v>0</v>
      </c>
      <c r="J90">
        <v>20</v>
      </c>
      <c r="K90" t="s">
        <v>23</v>
      </c>
      <c r="L90" t="s">
        <v>24</v>
      </c>
      <c r="M90" t="s">
        <v>25</v>
      </c>
      <c r="O90">
        <v>5500000606</v>
      </c>
      <c r="P90">
        <v>2700</v>
      </c>
      <c r="Q90" s="2">
        <f t="shared" si="1"/>
        <v>15</v>
      </c>
    </row>
    <row r="91" spans="2:17" x14ac:dyDescent="0.2">
      <c r="B91">
        <v>202502</v>
      </c>
      <c r="C91">
        <v>311388</v>
      </c>
      <c r="D91">
        <v>30058327</v>
      </c>
      <c r="E91" s="1">
        <v>44298</v>
      </c>
      <c r="F91" s="1">
        <v>44299</v>
      </c>
      <c r="G91">
        <v>26</v>
      </c>
      <c r="H91" t="s">
        <v>32</v>
      </c>
      <c r="I91">
        <v>0</v>
      </c>
      <c r="J91">
        <v>0</v>
      </c>
      <c r="K91" t="s">
        <v>33</v>
      </c>
      <c r="L91" t="s">
        <v>34</v>
      </c>
      <c r="M91" t="s">
        <v>25</v>
      </c>
      <c r="O91">
        <v>5500000606</v>
      </c>
      <c r="P91">
        <v>2700</v>
      </c>
      <c r="Q91" s="2">
        <f t="shared" si="1"/>
        <v>15</v>
      </c>
    </row>
    <row r="92" spans="2:17" x14ac:dyDescent="0.2">
      <c r="B92">
        <v>202502</v>
      </c>
      <c r="C92">
        <v>311388</v>
      </c>
      <c r="D92">
        <v>30050364</v>
      </c>
      <c r="E92" s="1">
        <v>44298</v>
      </c>
      <c r="F92" s="1">
        <v>44299</v>
      </c>
      <c r="G92">
        <v>224</v>
      </c>
      <c r="H92" t="s">
        <v>35</v>
      </c>
      <c r="I92">
        <v>0</v>
      </c>
      <c r="J92">
        <v>0</v>
      </c>
      <c r="K92" t="s">
        <v>36</v>
      </c>
      <c r="L92" t="s">
        <v>37</v>
      </c>
      <c r="M92" t="s">
        <v>18</v>
      </c>
      <c r="O92">
        <v>5500000606</v>
      </c>
      <c r="P92">
        <v>2700</v>
      </c>
      <c r="Q92" s="2">
        <f t="shared" si="1"/>
        <v>15</v>
      </c>
    </row>
    <row r="93" spans="2:17" x14ac:dyDescent="0.2">
      <c r="B93">
        <v>202502</v>
      </c>
      <c r="C93">
        <v>311388</v>
      </c>
      <c r="D93">
        <v>30058339</v>
      </c>
      <c r="E93" s="1">
        <v>44298</v>
      </c>
      <c r="F93" s="1">
        <v>44299</v>
      </c>
      <c r="G93">
        <v>20</v>
      </c>
      <c r="H93" t="s">
        <v>26</v>
      </c>
      <c r="I93">
        <v>0</v>
      </c>
      <c r="J93">
        <v>8</v>
      </c>
      <c r="K93" t="s">
        <v>27</v>
      </c>
      <c r="L93" t="s">
        <v>28</v>
      </c>
      <c r="M93" t="s">
        <v>18</v>
      </c>
      <c r="O93">
        <v>5500000606</v>
      </c>
      <c r="P93">
        <v>2700</v>
      </c>
      <c r="Q93" s="2">
        <f t="shared" si="1"/>
        <v>15</v>
      </c>
    </row>
    <row r="94" spans="2:17" x14ac:dyDescent="0.2">
      <c r="B94">
        <v>202502</v>
      </c>
      <c r="C94">
        <v>311388</v>
      </c>
      <c r="D94">
        <v>30058329</v>
      </c>
      <c r="E94" s="1">
        <v>44298</v>
      </c>
      <c r="F94" s="1">
        <v>44299</v>
      </c>
      <c r="G94">
        <v>26</v>
      </c>
      <c r="H94" t="s">
        <v>29</v>
      </c>
      <c r="I94">
        <v>0</v>
      </c>
      <c r="J94">
        <v>0</v>
      </c>
      <c r="K94" t="s">
        <v>30</v>
      </c>
      <c r="L94" t="s">
        <v>31</v>
      </c>
      <c r="M94" t="s">
        <v>25</v>
      </c>
      <c r="O94">
        <v>5500000606</v>
      </c>
      <c r="P94">
        <v>2700</v>
      </c>
      <c r="Q94" s="2">
        <f t="shared" si="1"/>
        <v>15</v>
      </c>
    </row>
    <row r="95" spans="2:17" x14ac:dyDescent="0.2">
      <c r="B95">
        <v>202502</v>
      </c>
      <c r="C95">
        <v>311388</v>
      </c>
      <c r="D95">
        <v>30058340</v>
      </c>
      <c r="E95" s="1">
        <v>44298</v>
      </c>
      <c r="F95" s="1">
        <v>44299</v>
      </c>
      <c r="G95">
        <v>20</v>
      </c>
      <c r="H95" t="s">
        <v>15</v>
      </c>
      <c r="I95">
        <v>0</v>
      </c>
      <c r="J95">
        <v>48</v>
      </c>
      <c r="K95" t="s">
        <v>16</v>
      </c>
      <c r="L95" t="s">
        <v>17</v>
      </c>
      <c r="M95" t="s">
        <v>18</v>
      </c>
      <c r="O95">
        <v>5500000606</v>
      </c>
      <c r="P95">
        <v>2700</v>
      </c>
      <c r="Q95" s="2">
        <f t="shared" si="1"/>
        <v>15</v>
      </c>
    </row>
    <row r="96" spans="2:17" x14ac:dyDescent="0.2">
      <c r="B96">
        <v>202502</v>
      </c>
      <c r="C96">
        <v>311388</v>
      </c>
      <c r="D96">
        <v>30058341</v>
      </c>
      <c r="E96" s="1">
        <v>44299</v>
      </c>
      <c r="F96" s="1">
        <v>44300</v>
      </c>
      <c r="G96">
        <v>80</v>
      </c>
      <c r="H96" t="s">
        <v>19</v>
      </c>
      <c r="I96">
        <v>0</v>
      </c>
      <c r="J96">
        <v>85</v>
      </c>
      <c r="K96" t="s">
        <v>20</v>
      </c>
      <c r="L96" t="s">
        <v>21</v>
      </c>
      <c r="M96" t="s">
        <v>18</v>
      </c>
      <c r="O96">
        <v>5500000606</v>
      </c>
      <c r="P96">
        <v>2700</v>
      </c>
      <c r="Q96" s="2">
        <f t="shared" si="1"/>
        <v>15</v>
      </c>
    </row>
    <row r="97" spans="2:17" x14ac:dyDescent="0.2">
      <c r="B97">
        <v>202502</v>
      </c>
      <c r="C97">
        <v>311388</v>
      </c>
      <c r="D97">
        <v>30058328</v>
      </c>
      <c r="E97" s="1">
        <v>44299</v>
      </c>
      <c r="F97" s="1">
        <v>44300</v>
      </c>
      <c r="G97">
        <v>76</v>
      </c>
      <c r="H97" t="s">
        <v>22</v>
      </c>
      <c r="I97">
        <v>0</v>
      </c>
      <c r="J97">
        <v>20</v>
      </c>
      <c r="K97" t="s">
        <v>23</v>
      </c>
      <c r="L97" t="s">
        <v>24</v>
      </c>
      <c r="M97" t="s">
        <v>25</v>
      </c>
      <c r="O97">
        <v>5500000606</v>
      </c>
      <c r="P97">
        <v>2700</v>
      </c>
      <c r="Q97" s="2">
        <f t="shared" si="1"/>
        <v>15</v>
      </c>
    </row>
    <row r="98" spans="2:17" x14ac:dyDescent="0.2">
      <c r="B98">
        <v>202502</v>
      </c>
      <c r="C98">
        <v>311388</v>
      </c>
      <c r="D98">
        <v>30058327</v>
      </c>
      <c r="E98" s="1">
        <v>44299</v>
      </c>
      <c r="F98" s="1">
        <v>44300</v>
      </c>
      <c r="G98">
        <v>24</v>
      </c>
      <c r="H98" t="s">
        <v>32</v>
      </c>
      <c r="I98">
        <v>0</v>
      </c>
      <c r="J98">
        <v>0</v>
      </c>
      <c r="K98" t="s">
        <v>33</v>
      </c>
      <c r="L98" t="s">
        <v>34</v>
      </c>
      <c r="M98" t="s">
        <v>25</v>
      </c>
      <c r="O98">
        <v>5500000606</v>
      </c>
      <c r="P98">
        <v>2700</v>
      </c>
      <c r="Q98" s="2">
        <f t="shared" si="1"/>
        <v>15</v>
      </c>
    </row>
    <row r="99" spans="2:17" x14ac:dyDescent="0.2">
      <c r="B99">
        <v>202502</v>
      </c>
      <c r="C99">
        <v>311388</v>
      </c>
      <c r="D99">
        <v>30058339</v>
      </c>
      <c r="E99" s="1">
        <v>44299</v>
      </c>
      <c r="F99" s="1">
        <v>44300</v>
      </c>
      <c r="G99">
        <v>20</v>
      </c>
      <c r="H99" t="s">
        <v>26</v>
      </c>
      <c r="I99">
        <v>0</v>
      </c>
      <c r="J99">
        <v>8</v>
      </c>
      <c r="K99" t="s">
        <v>27</v>
      </c>
      <c r="L99" t="s">
        <v>28</v>
      </c>
      <c r="M99" t="s">
        <v>18</v>
      </c>
      <c r="O99">
        <v>5500000606</v>
      </c>
      <c r="P99">
        <v>2700</v>
      </c>
      <c r="Q99" s="2">
        <f t="shared" si="1"/>
        <v>15</v>
      </c>
    </row>
    <row r="100" spans="2:17" x14ac:dyDescent="0.2">
      <c r="B100">
        <v>202502</v>
      </c>
      <c r="C100">
        <v>311388</v>
      </c>
      <c r="D100">
        <v>30058329</v>
      </c>
      <c r="E100" s="1">
        <v>44299</v>
      </c>
      <c r="F100" s="1">
        <v>44300</v>
      </c>
      <c r="G100">
        <v>28</v>
      </c>
      <c r="H100" t="s">
        <v>29</v>
      </c>
      <c r="I100">
        <v>0</v>
      </c>
      <c r="J100">
        <v>0</v>
      </c>
      <c r="K100" t="s">
        <v>30</v>
      </c>
      <c r="L100" t="s">
        <v>31</v>
      </c>
      <c r="M100" t="s">
        <v>25</v>
      </c>
      <c r="O100">
        <v>5500000606</v>
      </c>
      <c r="P100">
        <v>2700</v>
      </c>
      <c r="Q100" s="2">
        <f t="shared" si="1"/>
        <v>15</v>
      </c>
    </row>
    <row r="101" spans="2:17" x14ac:dyDescent="0.2">
      <c r="B101">
        <v>202502</v>
      </c>
      <c r="C101">
        <v>311388</v>
      </c>
      <c r="D101">
        <v>30058340</v>
      </c>
      <c r="E101" s="1">
        <v>44299</v>
      </c>
      <c r="F101" s="1">
        <v>44300</v>
      </c>
      <c r="G101">
        <v>20</v>
      </c>
      <c r="H101" t="s">
        <v>15</v>
      </c>
      <c r="I101">
        <v>0</v>
      </c>
      <c r="J101">
        <v>48</v>
      </c>
      <c r="K101" t="s">
        <v>16</v>
      </c>
      <c r="L101" t="s">
        <v>17</v>
      </c>
      <c r="M101" t="s">
        <v>18</v>
      </c>
      <c r="O101">
        <v>5500000606</v>
      </c>
      <c r="P101">
        <v>2700</v>
      </c>
      <c r="Q101" s="2">
        <f t="shared" si="1"/>
        <v>15</v>
      </c>
    </row>
    <row r="102" spans="2:17" x14ac:dyDescent="0.2">
      <c r="B102">
        <v>202502</v>
      </c>
      <c r="C102">
        <v>311388</v>
      </c>
      <c r="D102">
        <v>30050364</v>
      </c>
      <c r="E102" s="1">
        <v>44299</v>
      </c>
      <c r="F102" s="1">
        <v>44300</v>
      </c>
      <c r="G102">
        <v>448</v>
      </c>
      <c r="H102" t="s">
        <v>35</v>
      </c>
      <c r="I102">
        <v>0</v>
      </c>
      <c r="J102">
        <v>0</v>
      </c>
      <c r="K102" t="s">
        <v>36</v>
      </c>
      <c r="L102" t="s">
        <v>37</v>
      </c>
      <c r="M102" t="s">
        <v>18</v>
      </c>
      <c r="O102">
        <v>5500000606</v>
      </c>
      <c r="P102">
        <v>2700</v>
      </c>
      <c r="Q102" s="2">
        <f t="shared" si="1"/>
        <v>15</v>
      </c>
    </row>
    <row r="103" spans="2:17" x14ac:dyDescent="0.2">
      <c r="B103">
        <v>202502</v>
      </c>
      <c r="C103">
        <v>311388</v>
      </c>
      <c r="D103">
        <v>30058327</v>
      </c>
      <c r="E103" s="1">
        <v>44300</v>
      </c>
      <c r="F103" s="1">
        <v>44301</v>
      </c>
      <c r="G103">
        <v>22</v>
      </c>
      <c r="H103" t="s">
        <v>32</v>
      </c>
      <c r="I103">
        <v>0</v>
      </c>
      <c r="J103">
        <v>0</v>
      </c>
      <c r="K103" t="s">
        <v>33</v>
      </c>
      <c r="L103" t="s">
        <v>34</v>
      </c>
      <c r="M103" t="s">
        <v>25</v>
      </c>
      <c r="O103">
        <v>5500000606</v>
      </c>
      <c r="P103">
        <v>2700</v>
      </c>
      <c r="Q103" s="2">
        <f t="shared" si="1"/>
        <v>15</v>
      </c>
    </row>
    <row r="104" spans="2:17" x14ac:dyDescent="0.2">
      <c r="B104">
        <v>202502</v>
      </c>
      <c r="C104">
        <v>311388</v>
      </c>
      <c r="D104">
        <v>30058340</v>
      </c>
      <c r="E104" s="1">
        <v>44300</v>
      </c>
      <c r="F104" s="1">
        <v>44301</v>
      </c>
      <c r="G104">
        <v>40</v>
      </c>
      <c r="H104" t="s">
        <v>15</v>
      </c>
      <c r="I104">
        <v>0</v>
      </c>
      <c r="J104">
        <v>48</v>
      </c>
      <c r="K104" t="s">
        <v>16</v>
      </c>
      <c r="L104" t="s">
        <v>17</v>
      </c>
      <c r="M104" t="s">
        <v>18</v>
      </c>
      <c r="O104">
        <v>5500000606</v>
      </c>
      <c r="P104">
        <v>2700</v>
      </c>
      <c r="Q104" s="2">
        <f t="shared" si="1"/>
        <v>15</v>
      </c>
    </row>
    <row r="105" spans="2:17" x14ac:dyDescent="0.2">
      <c r="B105">
        <v>202502</v>
      </c>
      <c r="C105">
        <v>311388</v>
      </c>
      <c r="D105">
        <v>30050364</v>
      </c>
      <c r="E105" s="1">
        <v>44300</v>
      </c>
      <c r="F105" s="1">
        <v>44301</v>
      </c>
      <c r="G105">
        <v>224</v>
      </c>
      <c r="H105" t="s">
        <v>35</v>
      </c>
      <c r="I105">
        <v>0</v>
      </c>
      <c r="J105">
        <v>0</v>
      </c>
      <c r="K105" t="s">
        <v>36</v>
      </c>
      <c r="L105" t="s">
        <v>37</v>
      </c>
      <c r="M105" t="s">
        <v>18</v>
      </c>
      <c r="O105">
        <v>5500000606</v>
      </c>
      <c r="P105">
        <v>2700</v>
      </c>
      <c r="Q105" s="2">
        <f t="shared" si="1"/>
        <v>15</v>
      </c>
    </row>
    <row r="106" spans="2:17" x14ac:dyDescent="0.2">
      <c r="B106">
        <v>202502</v>
      </c>
      <c r="C106">
        <v>311388</v>
      </c>
      <c r="D106">
        <v>30058329</v>
      </c>
      <c r="E106" s="1">
        <v>44300</v>
      </c>
      <c r="F106" s="1">
        <v>44301</v>
      </c>
      <c r="G106">
        <v>38</v>
      </c>
      <c r="H106" t="s">
        <v>29</v>
      </c>
      <c r="I106">
        <v>0</v>
      </c>
      <c r="J106">
        <v>0</v>
      </c>
      <c r="K106" t="s">
        <v>30</v>
      </c>
      <c r="L106" t="s">
        <v>31</v>
      </c>
      <c r="M106" t="s">
        <v>25</v>
      </c>
      <c r="O106">
        <v>5500000606</v>
      </c>
      <c r="P106">
        <v>2700</v>
      </c>
      <c r="Q106" s="2">
        <f t="shared" si="1"/>
        <v>15</v>
      </c>
    </row>
    <row r="107" spans="2:17" x14ac:dyDescent="0.2">
      <c r="B107">
        <v>202502</v>
      </c>
      <c r="C107">
        <v>311388</v>
      </c>
      <c r="D107">
        <v>30058339</v>
      </c>
      <c r="E107" s="1">
        <v>44300</v>
      </c>
      <c r="F107" s="1">
        <v>44301</v>
      </c>
      <c r="G107">
        <v>40</v>
      </c>
      <c r="H107" t="s">
        <v>26</v>
      </c>
      <c r="I107">
        <v>0</v>
      </c>
      <c r="J107">
        <v>8</v>
      </c>
      <c r="K107" t="s">
        <v>27</v>
      </c>
      <c r="L107" t="s">
        <v>28</v>
      </c>
      <c r="M107" t="s">
        <v>18</v>
      </c>
      <c r="O107">
        <v>5500000606</v>
      </c>
      <c r="P107">
        <v>2700</v>
      </c>
      <c r="Q107" s="2">
        <f t="shared" si="1"/>
        <v>15</v>
      </c>
    </row>
    <row r="108" spans="2:17" x14ac:dyDescent="0.2">
      <c r="B108">
        <v>202502</v>
      </c>
      <c r="C108">
        <v>311388</v>
      </c>
      <c r="D108">
        <v>30058341</v>
      </c>
      <c r="E108" s="1">
        <v>44300</v>
      </c>
      <c r="F108" s="1">
        <v>44301</v>
      </c>
      <c r="G108">
        <v>100</v>
      </c>
      <c r="H108" t="s">
        <v>19</v>
      </c>
      <c r="I108">
        <v>0</v>
      </c>
      <c r="J108">
        <v>85</v>
      </c>
      <c r="K108" t="s">
        <v>20</v>
      </c>
      <c r="L108" t="s">
        <v>21</v>
      </c>
      <c r="M108" t="s">
        <v>18</v>
      </c>
      <c r="O108">
        <v>5500000606</v>
      </c>
      <c r="P108">
        <v>2700</v>
      </c>
      <c r="Q108" s="2">
        <f t="shared" si="1"/>
        <v>15</v>
      </c>
    </row>
    <row r="109" spans="2:17" x14ac:dyDescent="0.2">
      <c r="B109">
        <v>202502</v>
      </c>
      <c r="C109">
        <v>311388</v>
      </c>
      <c r="D109">
        <v>30058328</v>
      </c>
      <c r="E109" s="1">
        <v>44300</v>
      </c>
      <c r="F109" s="1">
        <v>44301</v>
      </c>
      <c r="G109">
        <v>112</v>
      </c>
      <c r="H109" t="s">
        <v>22</v>
      </c>
      <c r="I109">
        <v>0</v>
      </c>
      <c r="J109">
        <v>20</v>
      </c>
      <c r="K109" t="s">
        <v>23</v>
      </c>
      <c r="L109" t="s">
        <v>24</v>
      </c>
      <c r="M109" t="s">
        <v>25</v>
      </c>
      <c r="O109">
        <v>5500000606</v>
      </c>
      <c r="P109">
        <v>2700</v>
      </c>
      <c r="Q109" s="2">
        <f t="shared" si="1"/>
        <v>15</v>
      </c>
    </row>
    <row r="110" spans="2:17" x14ac:dyDescent="0.2">
      <c r="B110">
        <v>202502</v>
      </c>
      <c r="C110">
        <v>311388</v>
      </c>
      <c r="D110">
        <v>30058329</v>
      </c>
      <c r="E110" s="1">
        <v>44301</v>
      </c>
      <c r="F110" s="1">
        <v>44302</v>
      </c>
      <c r="G110">
        <v>18</v>
      </c>
      <c r="H110" t="s">
        <v>29</v>
      </c>
      <c r="I110">
        <v>0</v>
      </c>
      <c r="J110">
        <v>0</v>
      </c>
      <c r="K110" t="s">
        <v>30</v>
      </c>
      <c r="L110" t="s">
        <v>31</v>
      </c>
      <c r="M110" t="s">
        <v>25</v>
      </c>
      <c r="O110">
        <v>5500000606</v>
      </c>
      <c r="P110">
        <v>2700</v>
      </c>
      <c r="Q110" s="2">
        <f t="shared" si="1"/>
        <v>15</v>
      </c>
    </row>
    <row r="111" spans="2:17" x14ac:dyDescent="0.2">
      <c r="B111">
        <v>202502</v>
      </c>
      <c r="C111">
        <v>311388</v>
      </c>
      <c r="D111">
        <v>30050364</v>
      </c>
      <c r="E111" s="1">
        <v>44301</v>
      </c>
      <c r="F111" s="1">
        <v>44302</v>
      </c>
      <c r="G111">
        <v>224</v>
      </c>
      <c r="H111" t="s">
        <v>35</v>
      </c>
      <c r="I111">
        <v>0</v>
      </c>
      <c r="J111">
        <v>0</v>
      </c>
      <c r="K111" t="s">
        <v>36</v>
      </c>
      <c r="L111" t="s">
        <v>37</v>
      </c>
      <c r="M111" t="s">
        <v>18</v>
      </c>
      <c r="O111">
        <v>5500000606</v>
      </c>
      <c r="P111">
        <v>2700</v>
      </c>
      <c r="Q111" s="2">
        <f t="shared" si="1"/>
        <v>15</v>
      </c>
    </row>
    <row r="112" spans="2:17" x14ac:dyDescent="0.2">
      <c r="B112">
        <v>202502</v>
      </c>
      <c r="C112">
        <v>311388</v>
      </c>
      <c r="D112">
        <v>30058327</v>
      </c>
      <c r="E112" s="1">
        <v>44301</v>
      </c>
      <c r="F112" s="1">
        <v>44302</v>
      </c>
      <c r="G112">
        <v>16</v>
      </c>
      <c r="H112" t="s">
        <v>32</v>
      </c>
      <c r="I112">
        <v>0</v>
      </c>
      <c r="J112">
        <v>0</v>
      </c>
      <c r="K112" t="s">
        <v>33</v>
      </c>
      <c r="L112" t="s">
        <v>34</v>
      </c>
      <c r="M112" t="s">
        <v>25</v>
      </c>
      <c r="O112">
        <v>5500000606</v>
      </c>
      <c r="P112">
        <v>2700</v>
      </c>
      <c r="Q112" s="2">
        <f t="shared" si="1"/>
        <v>15</v>
      </c>
    </row>
    <row r="113" spans="2:17" x14ac:dyDescent="0.2">
      <c r="B113">
        <v>202502</v>
      </c>
      <c r="C113">
        <v>311388</v>
      </c>
      <c r="D113">
        <v>30058339</v>
      </c>
      <c r="E113" s="1">
        <v>44301</v>
      </c>
      <c r="F113" s="1">
        <v>44302</v>
      </c>
      <c r="G113">
        <v>20</v>
      </c>
      <c r="H113" t="s">
        <v>26</v>
      </c>
      <c r="I113">
        <v>0</v>
      </c>
      <c r="J113">
        <v>8</v>
      </c>
      <c r="K113" t="s">
        <v>27</v>
      </c>
      <c r="L113" t="s">
        <v>28</v>
      </c>
      <c r="M113" t="s">
        <v>18</v>
      </c>
      <c r="O113">
        <v>5500000606</v>
      </c>
      <c r="P113">
        <v>2700</v>
      </c>
      <c r="Q113" s="2">
        <f t="shared" si="1"/>
        <v>15</v>
      </c>
    </row>
    <row r="114" spans="2:17" x14ac:dyDescent="0.2">
      <c r="B114">
        <v>202502</v>
      </c>
      <c r="C114">
        <v>311388</v>
      </c>
      <c r="D114">
        <v>30058341</v>
      </c>
      <c r="E114" s="1">
        <v>44301</v>
      </c>
      <c r="F114" s="1">
        <v>44302</v>
      </c>
      <c r="G114">
        <v>100</v>
      </c>
      <c r="H114" t="s">
        <v>19</v>
      </c>
      <c r="I114">
        <v>0</v>
      </c>
      <c r="J114">
        <v>85</v>
      </c>
      <c r="K114" t="s">
        <v>20</v>
      </c>
      <c r="L114" t="s">
        <v>21</v>
      </c>
      <c r="M114" t="s">
        <v>18</v>
      </c>
      <c r="O114">
        <v>5500000606</v>
      </c>
      <c r="P114">
        <v>2700</v>
      </c>
      <c r="Q114" s="2">
        <f t="shared" si="1"/>
        <v>15</v>
      </c>
    </row>
    <row r="115" spans="2:17" x14ac:dyDescent="0.2">
      <c r="B115">
        <v>202502</v>
      </c>
      <c r="C115">
        <v>311388</v>
      </c>
      <c r="D115">
        <v>30058328</v>
      </c>
      <c r="E115" s="1">
        <v>44301</v>
      </c>
      <c r="F115" s="1">
        <v>44302</v>
      </c>
      <c r="G115">
        <v>96</v>
      </c>
      <c r="H115" t="s">
        <v>22</v>
      </c>
      <c r="I115">
        <v>0</v>
      </c>
      <c r="J115">
        <v>20</v>
      </c>
      <c r="K115" t="s">
        <v>23</v>
      </c>
      <c r="L115" t="s">
        <v>24</v>
      </c>
      <c r="M115" t="s">
        <v>25</v>
      </c>
      <c r="O115">
        <v>5500000606</v>
      </c>
      <c r="P115">
        <v>2700</v>
      </c>
      <c r="Q115" s="2">
        <f t="shared" si="1"/>
        <v>15</v>
      </c>
    </row>
    <row r="116" spans="2:17" x14ac:dyDescent="0.2">
      <c r="B116">
        <v>202502</v>
      </c>
      <c r="C116">
        <v>311388</v>
      </c>
      <c r="D116">
        <v>30058329</v>
      </c>
      <c r="E116" s="1">
        <v>44302</v>
      </c>
      <c r="F116" s="1">
        <v>44305</v>
      </c>
      <c r="G116">
        <v>46</v>
      </c>
      <c r="H116" t="s">
        <v>29</v>
      </c>
      <c r="I116">
        <v>0</v>
      </c>
      <c r="J116">
        <v>0</v>
      </c>
      <c r="K116" t="s">
        <v>30</v>
      </c>
      <c r="L116" t="s">
        <v>31</v>
      </c>
      <c r="M116" t="s">
        <v>25</v>
      </c>
      <c r="O116">
        <v>5500000606</v>
      </c>
      <c r="P116">
        <v>2700</v>
      </c>
      <c r="Q116" s="2">
        <f t="shared" si="1"/>
        <v>16</v>
      </c>
    </row>
    <row r="117" spans="2:17" x14ac:dyDescent="0.2">
      <c r="B117">
        <v>202502</v>
      </c>
      <c r="C117">
        <v>311388</v>
      </c>
      <c r="D117">
        <v>30058340</v>
      </c>
      <c r="E117" s="1">
        <v>44302</v>
      </c>
      <c r="F117" s="1">
        <v>44305</v>
      </c>
      <c r="G117">
        <v>60</v>
      </c>
      <c r="H117" t="s">
        <v>15</v>
      </c>
      <c r="I117">
        <v>0</v>
      </c>
      <c r="J117">
        <v>48</v>
      </c>
      <c r="K117" t="s">
        <v>16</v>
      </c>
      <c r="L117" t="s">
        <v>17</v>
      </c>
      <c r="M117" t="s">
        <v>18</v>
      </c>
      <c r="O117">
        <v>5500000606</v>
      </c>
      <c r="P117">
        <v>2700</v>
      </c>
      <c r="Q117" s="2">
        <f t="shared" si="1"/>
        <v>16</v>
      </c>
    </row>
    <row r="118" spans="2:17" x14ac:dyDescent="0.2">
      <c r="B118">
        <v>202502</v>
      </c>
      <c r="C118">
        <v>311388</v>
      </c>
      <c r="D118">
        <v>30058327</v>
      </c>
      <c r="E118" s="1">
        <v>44302</v>
      </c>
      <c r="F118" s="1">
        <v>44305</v>
      </c>
      <c r="G118">
        <v>56</v>
      </c>
      <c r="H118" t="s">
        <v>32</v>
      </c>
      <c r="I118">
        <v>0</v>
      </c>
      <c r="J118">
        <v>0</v>
      </c>
      <c r="K118" t="s">
        <v>33</v>
      </c>
      <c r="L118" t="s">
        <v>34</v>
      </c>
      <c r="M118" t="s">
        <v>25</v>
      </c>
      <c r="O118">
        <v>5500000606</v>
      </c>
      <c r="P118">
        <v>2700</v>
      </c>
      <c r="Q118" s="2">
        <f t="shared" si="1"/>
        <v>16</v>
      </c>
    </row>
    <row r="119" spans="2:17" x14ac:dyDescent="0.2">
      <c r="B119">
        <v>202502</v>
      </c>
      <c r="C119">
        <v>311388</v>
      </c>
      <c r="D119">
        <v>30050364</v>
      </c>
      <c r="E119" s="1">
        <v>44302</v>
      </c>
      <c r="F119" s="1">
        <v>44305</v>
      </c>
      <c r="G119">
        <v>448</v>
      </c>
      <c r="H119" t="s">
        <v>35</v>
      </c>
      <c r="I119">
        <v>0</v>
      </c>
      <c r="J119">
        <v>0</v>
      </c>
      <c r="K119" t="s">
        <v>36</v>
      </c>
      <c r="L119" t="s">
        <v>37</v>
      </c>
      <c r="M119" t="s">
        <v>18</v>
      </c>
      <c r="O119">
        <v>5500000606</v>
      </c>
      <c r="P119">
        <v>2700</v>
      </c>
      <c r="Q119" s="2">
        <f t="shared" si="1"/>
        <v>16</v>
      </c>
    </row>
    <row r="120" spans="2:17" x14ac:dyDescent="0.2">
      <c r="B120">
        <v>202502</v>
      </c>
      <c r="C120">
        <v>311388</v>
      </c>
      <c r="D120">
        <v>30058339</v>
      </c>
      <c r="E120" s="1">
        <v>44302</v>
      </c>
      <c r="F120" s="1">
        <v>44305</v>
      </c>
      <c r="G120">
        <v>40</v>
      </c>
      <c r="H120" t="s">
        <v>26</v>
      </c>
      <c r="I120">
        <v>0</v>
      </c>
      <c r="J120">
        <v>8</v>
      </c>
      <c r="K120" t="s">
        <v>27</v>
      </c>
      <c r="L120" t="s">
        <v>28</v>
      </c>
      <c r="M120" t="s">
        <v>18</v>
      </c>
      <c r="O120">
        <v>5500000606</v>
      </c>
      <c r="P120">
        <v>2700</v>
      </c>
      <c r="Q120" s="2">
        <f t="shared" si="1"/>
        <v>16</v>
      </c>
    </row>
    <row r="121" spans="2:17" x14ac:dyDescent="0.2">
      <c r="B121">
        <v>202502</v>
      </c>
      <c r="C121">
        <v>311388</v>
      </c>
      <c r="D121">
        <v>30058341</v>
      </c>
      <c r="E121" s="1">
        <v>44302</v>
      </c>
      <c r="F121" s="1">
        <v>44305</v>
      </c>
      <c r="G121">
        <v>160</v>
      </c>
      <c r="H121" t="s">
        <v>19</v>
      </c>
      <c r="I121">
        <v>0</v>
      </c>
      <c r="J121">
        <v>85</v>
      </c>
      <c r="K121" t="s">
        <v>20</v>
      </c>
      <c r="L121" t="s">
        <v>21</v>
      </c>
      <c r="M121" t="s">
        <v>18</v>
      </c>
      <c r="O121">
        <v>5500000606</v>
      </c>
      <c r="P121">
        <v>2700</v>
      </c>
      <c r="Q121" s="2">
        <f t="shared" si="1"/>
        <v>16</v>
      </c>
    </row>
    <row r="122" spans="2:17" x14ac:dyDescent="0.2">
      <c r="B122">
        <v>202502</v>
      </c>
      <c r="C122">
        <v>311388</v>
      </c>
      <c r="D122">
        <v>30058328</v>
      </c>
      <c r="E122" s="1">
        <v>44302</v>
      </c>
      <c r="F122" s="1">
        <v>44305</v>
      </c>
      <c r="G122">
        <v>156</v>
      </c>
      <c r="H122" t="s">
        <v>22</v>
      </c>
      <c r="I122">
        <v>0</v>
      </c>
      <c r="J122">
        <v>20</v>
      </c>
      <c r="K122" t="s">
        <v>23</v>
      </c>
      <c r="L122" t="s">
        <v>24</v>
      </c>
      <c r="M122" t="s">
        <v>25</v>
      </c>
      <c r="O122">
        <v>5500000606</v>
      </c>
      <c r="P122">
        <v>2700</v>
      </c>
      <c r="Q122" s="2">
        <f t="shared" si="1"/>
        <v>16</v>
      </c>
    </row>
    <row r="123" spans="2:17" x14ac:dyDescent="0.2">
      <c r="B123">
        <v>202502</v>
      </c>
      <c r="C123">
        <v>311388</v>
      </c>
      <c r="D123">
        <v>30058341</v>
      </c>
      <c r="E123" s="1">
        <v>44305</v>
      </c>
      <c r="F123" s="1">
        <v>44306</v>
      </c>
      <c r="G123">
        <v>80</v>
      </c>
      <c r="H123" t="s">
        <v>19</v>
      </c>
      <c r="I123">
        <v>0</v>
      </c>
      <c r="J123">
        <v>85</v>
      </c>
      <c r="K123" t="s">
        <v>20</v>
      </c>
      <c r="L123" t="s">
        <v>21</v>
      </c>
      <c r="M123" t="s">
        <v>18</v>
      </c>
      <c r="O123">
        <v>5500000606</v>
      </c>
      <c r="P123">
        <v>2700</v>
      </c>
      <c r="Q123" s="2">
        <f t="shared" si="1"/>
        <v>16</v>
      </c>
    </row>
    <row r="124" spans="2:17" x14ac:dyDescent="0.2">
      <c r="B124">
        <v>202502</v>
      </c>
      <c r="C124">
        <v>311388</v>
      </c>
      <c r="D124">
        <v>30058339</v>
      </c>
      <c r="E124" s="1">
        <v>44305</v>
      </c>
      <c r="F124" s="1">
        <v>44306</v>
      </c>
      <c r="G124">
        <v>40</v>
      </c>
      <c r="H124" t="s">
        <v>26</v>
      </c>
      <c r="I124">
        <v>0</v>
      </c>
      <c r="J124">
        <v>8</v>
      </c>
      <c r="K124" t="s">
        <v>27</v>
      </c>
      <c r="L124" t="s">
        <v>28</v>
      </c>
      <c r="M124" t="s">
        <v>18</v>
      </c>
      <c r="O124">
        <v>5500000606</v>
      </c>
      <c r="P124">
        <v>2700</v>
      </c>
      <c r="Q124" s="2">
        <f t="shared" si="1"/>
        <v>16</v>
      </c>
    </row>
    <row r="125" spans="2:17" x14ac:dyDescent="0.2">
      <c r="B125">
        <v>202502</v>
      </c>
      <c r="C125">
        <v>311388</v>
      </c>
      <c r="D125">
        <v>30058328</v>
      </c>
      <c r="E125" s="1">
        <v>44305</v>
      </c>
      <c r="F125" s="1">
        <v>44306</v>
      </c>
      <c r="G125">
        <v>86</v>
      </c>
      <c r="H125" t="s">
        <v>22</v>
      </c>
      <c r="I125">
        <v>0</v>
      </c>
      <c r="J125">
        <v>20</v>
      </c>
      <c r="K125" t="s">
        <v>23</v>
      </c>
      <c r="L125" t="s">
        <v>24</v>
      </c>
      <c r="M125" t="s">
        <v>25</v>
      </c>
      <c r="O125">
        <v>5500000606</v>
      </c>
      <c r="P125">
        <v>2700</v>
      </c>
      <c r="Q125" s="2">
        <f t="shared" si="1"/>
        <v>16</v>
      </c>
    </row>
    <row r="126" spans="2:17" x14ac:dyDescent="0.2">
      <c r="B126">
        <v>202502</v>
      </c>
      <c r="C126">
        <v>311388</v>
      </c>
      <c r="D126">
        <v>30050364</v>
      </c>
      <c r="E126" s="1">
        <v>44305</v>
      </c>
      <c r="F126" s="1">
        <v>44306</v>
      </c>
      <c r="G126">
        <v>448</v>
      </c>
      <c r="H126" t="s">
        <v>35</v>
      </c>
      <c r="I126">
        <v>0</v>
      </c>
      <c r="J126">
        <v>0</v>
      </c>
      <c r="K126" t="s">
        <v>36</v>
      </c>
      <c r="L126" t="s">
        <v>37</v>
      </c>
      <c r="M126" t="s">
        <v>18</v>
      </c>
      <c r="O126">
        <v>5500000606</v>
      </c>
      <c r="P126">
        <v>2700</v>
      </c>
      <c r="Q126" s="2">
        <f t="shared" si="1"/>
        <v>16</v>
      </c>
    </row>
    <row r="127" spans="2:17" x14ac:dyDescent="0.2">
      <c r="B127">
        <v>202502</v>
      </c>
      <c r="C127">
        <v>311388</v>
      </c>
      <c r="D127">
        <v>30058329</v>
      </c>
      <c r="E127" s="1">
        <v>44305</v>
      </c>
      <c r="F127" s="1">
        <v>44306</v>
      </c>
      <c r="G127">
        <v>36</v>
      </c>
      <c r="H127" t="s">
        <v>29</v>
      </c>
      <c r="I127">
        <v>0</v>
      </c>
      <c r="J127">
        <v>0</v>
      </c>
      <c r="K127" t="s">
        <v>30</v>
      </c>
      <c r="L127" t="s">
        <v>31</v>
      </c>
      <c r="M127" t="s">
        <v>25</v>
      </c>
      <c r="O127">
        <v>5500000606</v>
      </c>
      <c r="P127">
        <v>2700</v>
      </c>
      <c r="Q127" s="2">
        <f t="shared" si="1"/>
        <v>16</v>
      </c>
    </row>
    <row r="128" spans="2:17" x14ac:dyDescent="0.2">
      <c r="B128">
        <v>202502</v>
      </c>
      <c r="C128">
        <v>311388</v>
      </c>
      <c r="D128">
        <v>30058327</v>
      </c>
      <c r="E128" s="1">
        <v>44305</v>
      </c>
      <c r="F128" s="1">
        <v>44306</v>
      </c>
      <c r="G128">
        <v>26</v>
      </c>
      <c r="H128" t="s">
        <v>32</v>
      </c>
      <c r="I128">
        <v>0</v>
      </c>
      <c r="J128">
        <v>0</v>
      </c>
      <c r="K128" t="s">
        <v>33</v>
      </c>
      <c r="L128" t="s">
        <v>34</v>
      </c>
      <c r="M128" t="s">
        <v>25</v>
      </c>
      <c r="O128">
        <v>5500000606</v>
      </c>
      <c r="P128">
        <v>2700</v>
      </c>
      <c r="Q128" s="2">
        <f t="shared" si="1"/>
        <v>16</v>
      </c>
    </row>
    <row r="129" spans="2:17" x14ac:dyDescent="0.2">
      <c r="B129">
        <v>202502</v>
      </c>
      <c r="C129">
        <v>311388</v>
      </c>
      <c r="D129">
        <v>30058340</v>
      </c>
      <c r="E129" s="1">
        <v>44305</v>
      </c>
      <c r="F129" s="1">
        <v>44306</v>
      </c>
      <c r="G129">
        <v>40</v>
      </c>
      <c r="H129" t="s">
        <v>15</v>
      </c>
      <c r="I129">
        <v>0</v>
      </c>
      <c r="J129">
        <v>48</v>
      </c>
      <c r="K129" t="s">
        <v>16</v>
      </c>
      <c r="L129" t="s">
        <v>17</v>
      </c>
      <c r="M129" t="s">
        <v>18</v>
      </c>
      <c r="O129">
        <v>5500000606</v>
      </c>
      <c r="P129">
        <v>2700</v>
      </c>
      <c r="Q129" s="2">
        <f t="shared" si="1"/>
        <v>16</v>
      </c>
    </row>
    <row r="130" spans="2:17" x14ac:dyDescent="0.2">
      <c r="B130">
        <v>202502</v>
      </c>
      <c r="C130">
        <v>311388</v>
      </c>
      <c r="D130">
        <v>30058341</v>
      </c>
      <c r="E130" s="1">
        <v>44306</v>
      </c>
      <c r="F130" s="1">
        <v>44307</v>
      </c>
      <c r="G130">
        <v>100</v>
      </c>
      <c r="H130" t="s">
        <v>19</v>
      </c>
      <c r="I130">
        <v>0</v>
      </c>
      <c r="J130">
        <v>85</v>
      </c>
      <c r="K130" t="s">
        <v>20</v>
      </c>
      <c r="L130" t="s">
        <v>21</v>
      </c>
      <c r="M130" t="s">
        <v>18</v>
      </c>
      <c r="O130">
        <v>5500000606</v>
      </c>
      <c r="P130">
        <v>2700</v>
      </c>
      <c r="Q130" s="2">
        <f t="shared" si="1"/>
        <v>16</v>
      </c>
    </row>
    <row r="131" spans="2:17" x14ac:dyDescent="0.2">
      <c r="B131">
        <v>202502</v>
      </c>
      <c r="C131">
        <v>311388</v>
      </c>
      <c r="D131">
        <v>30058339</v>
      </c>
      <c r="E131" s="1">
        <v>44306</v>
      </c>
      <c r="F131" s="1">
        <v>44307</v>
      </c>
      <c r="G131">
        <v>20</v>
      </c>
      <c r="H131" t="s">
        <v>26</v>
      </c>
      <c r="I131">
        <v>0</v>
      </c>
      <c r="J131">
        <v>8</v>
      </c>
      <c r="K131" t="s">
        <v>27</v>
      </c>
      <c r="L131" t="s">
        <v>28</v>
      </c>
      <c r="M131" t="s">
        <v>18</v>
      </c>
      <c r="O131">
        <v>5500000606</v>
      </c>
      <c r="P131">
        <v>2700</v>
      </c>
      <c r="Q131" s="2">
        <f t="shared" ref="Q131:Q194" si="2">WEEKNUM(F131)-1</f>
        <v>16</v>
      </c>
    </row>
    <row r="132" spans="2:17" x14ac:dyDescent="0.2">
      <c r="B132">
        <v>202502</v>
      </c>
      <c r="C132">
        <v>311388</v>
      </c>
      <c r="D132">
        <v>30058329</v>
      </c>
      <c r="E132" s="1">
        <v>44306</v>
      </c>
      <c r="F132" s="1">
        <v>44307</v>
      </c>
      <c r="G132">
        <v>16</v>
      </c>
      <c r="H132" t="s">
        <v>29</v>
      </c>
      <c r="I132">
        <v>0</v>
      </c>
      <c r="J132">
        <v>0</v>
      </c>
      <c r="K132" t="s">
        <v>30</v>
      </c>
      <c r="L132" t="s">
        <v>31</v>
      </c>
      <c r="M132" t="s">
        <v>25</v>
      </c>
      <c r="O132">
        <v>5500000606</v>
      </c>
      <c r="P132">
        <v>2700</v>
      </c>
      <c r="Q132" s="2">
        <f t="shared" si="2"/>
        <v>16</v>
      </c>
    </row>
    <row r="133" spans="2:17" x14ac:dyDescent="0.2">
      <c r="B133">
        <v>202502</v>
      </c>
      <c r="C133">
        <v>311388</v>
      </c>
      <c r="D133">
        <v>30050364</v>
      </c>
      <c r="E133" s="1">
        <v>44306</v>
      </c>
      <c r="F133" s="1">
        <v>44307</v>
      </c>
      <c r="G133">
        <v>224</v>
      </c>
      <c r="H133" t="s">
        <v>35</v>
      </c>
      <c r="I133">
        <v>0</v>
      </c>
      <c r="J133">
        <v>0</v>
      </c>
      <c r="K133" t="s">
        <v>36</v>
      </c>
      <c r="L133" t="s">
        <v>37</v>
      </c>
      <c r="M133" t="s">
        <v>18</v>
      </c>
      <c r="O133">
        <v>5500000606</v>
      </c>
      <c r="P133">
        <v>2700</v>
      </c>
      <c r="Q133" s="2">
        <f t="shared" si="2"/>
        <v>16</v>
      </c>
    </row>
    <row r="134" spans="2:17" x14ac:dyDescent="0.2">
      <c r="B134">
        <v>202502</v>
      </c>
      <c r="C134">
        <v>311388</v>
      </c>
      <c r="D134">
        <v>30058327</v>
      </c>
      <c r="E134" s="1">
        <v>44306</v>
      </c>
      <c r="F134" s="1">
        <v>44307</v>
      </c>
      <c r="G134">
        <v>30</v>
      </c>
      <c r="H134" t="s">
        <v>32</v>
      </c>
      <c r="I134">
        <v>0</v>
      </c>
      <c r="J134">
        <v>0</v>
      </c>
      <c r="K134" t="s">
        <v>33</v>
      </c>
      <c r="L134" t="s">
        <v>34</v>
      </c>
      <c r="M134" t="s">
        <v>25</v>
      </c>
      <c r="O134">
        <v>5500000606</v>
      </c>
      <c r="P134">
        <v>2700</v>
      </c>
      <c r="Q134" s="2">
        <f t="shared" si="2"/>
        <v>16</v>
      </c>
    </row>
    <row r="135" spans="2:17" x14ac:dyDescent="0.2">
      <c r="B135">
        <v>202502</v>
      </c>
      <c r="C135">
        <v>311388</v>
      </c>
      <c r="D135">
        <v>30058328</v>
      </c>
      <c r="E135" s="1">
        <v>44306</v>
      </c>
      <c r="F135" s="1">
        <v>44307</v>
      </c>
      <c r="G135">
        <v>90</v>
      </c>
      <c r="H135" t="s">
        <v>22</v>
      </c>
      <c r="I135">
        <v>0</v>
      </c>
      <c r="J135">
        <v>20</v>
      </c>
      <c r="K135" t="s">
        <v>23</v>
      </c>
      <c r="L135" t="s">
        <v>24</v>
      </c>
      <c r="M135" t="s">
        <v>25</v>
      </c>
      <c r="O135">
        <v>5500000606</v>
      </c>
      <c r="P135">
        <v>2700</v>
      </c>
      <c r="Q135" s="2">
        <f t="shared" si="2"/>
        <v>16</v>
      </c>
    </row>
    <row r="136" spans="2:17" x14ac:dyDescent="0.2">
      <c r="B136">
        <v>202502</v>
      </c>
      <c r="C136">
        <v>311388</v>
      </c>
      <c r="D136">
        <v>30058340</v>
      </c>
      <c r="E136" s="1">
        <v>44306</v>
      </c>
      <c r="F136" s="1">
        <v>44307</v>
      </c>
      <c r="G136">
        <v>20</v>
      </c>
      <c r="H136" t="s">
        <v>15</v>
      </c>
      <c r="I136">
        <v>0</v>
      </c>
      <c r="J136">
        <v>48</v>
      </c>
      <c r="K136" t="s">
        <v>16</v>
      </c>
      <c r="L136" t="s">
        <v>17</v>
      </c>
      <c r="M136" t="s">
        <v>18</v>
      </c>
      <c r="O136">
        <v>5500000606</v>
      </c>
      <c r="P136">
        <v>2700</v>
      </c>
      <c r="Q136" s="2">
        <f t="shared" si="2"/>
        <v>16</v>
      </c>
    </row>
    <row r="137" spans="2:17" x14ac:dyDescent="0.2">
      <c r="B137">
        <v>202502</v>
      </c>
      <c r="C137">
        <v>311388</v>
      </c>
      <c r="D137">
        <v>30058339</v>
      </c>
      <c r="E137" s="1">
        <v>44307</v>
      </c>
      <c r="F137" s="1">
        <v>44308</v>
      </c>
      <c r="G137">
        <v>20</v>
      </c>
      <c r="H137" t="s">
        <v>26</v>
      </c>
      <c r="I137">
        <v>0</v>
      </c>
      <c r="J137">
        <v>8</v>
      </c>
      <c r="K137" t="s">
        <v>27</v>
      </c>
      <c r="L137" t="s">
        <v>28</v>
      </c>
      <c r="M137" t="s">
        <v>18</v>
      </c>
      <c r="O137">
        <v>5500000606</v>
      </c>
      <c r="P137">
        <v>2700</v>
      </c>
      <c r="Q137" s="2">
        <f t="shared" si="2"/>
        <v>16</v>
      </c>
    </row>
    <row r="138" spans="2:17" x14ac:dyDescent="0.2">
      <c r="B138">
        <v>202502</v>
      </c>
      <c r="C138">
        <v>311388</v>
      </c>
      <c r="D138">
        <v>30050364</v>
      </c>
      <c r="E138" s="1">
        <v>44307</v>
      </c>
      <c r="F138" s="1">
        <v>44308</v>
      </c>
      <c r="G138">
        <v>448</v>
      </c>
      <c r="H138" t="s">
        <v>35</v>
      </c>
      <c r="I138">
        <v>0</v>
      </c>
      <c r="J138">
        <v>0</v>
      </c>
      <c r="K138" t="s">
        <v>36</v>
      </c>
      <c r="L138" t="s">
        <v>37</v>
      </c>
      <c r="M138" t="s">
        <v>18</v>
      </c>
      <c r="O138">
        <v>5500000606</v>
      </c>
      <c r="P138">
        <v>2700</v>
      </c>
      <c r="Q138" s="2">
        <f t="shared" si="2"/>
        <v>16</v>
      </c>
    </row>
    <row r="139" spans="2:17" x14ac:dyDescent="0.2">
      <c r="B139">
        <v>202502</v>
      </c>
      <c r="C139">
        <v>311388</v>
      </c>
      <c r="D139">
        <v>30058340</v>
      </c>
      <c r="E139" s="1">
        <v>44307</v>
      </c>
      <c r="F139" s="1">
        <v>44308</v>
      </c>
      <c r="G139">
        <v>20</v>
      </c>
      <c r="H139" t="s">
        <v>15</v>
      </c>
      <c r="I139">
        <v>0</v>
      </c>
      <c r="J139">
        <v>48</v>
      </c>
      <c r="K139" t="s">
        <v>16</v>
      </c>
      <c r="L139" t="s">
        <v>17</v>
      </c>
      <c r="M139" t="s">
        <v>18</v>
      </c>
      <c r="O139">
        <v>5500000606</v>
      </c>
      <c r="P139">
        <v>2700</v>
      </c>
      <c r="Q139" s="2">
        <f t="shared" si="2"/>
        <v>16</v>
      </c>
    </row>
    <row r="140" spans="2:17" x14ac:dyDescent="0.2">
      <c r="B140">
        <v>202502</v>
      </c>
      <c r="C140">
        <v>311388</v>
      </c>
      <c r="D140">
        <v>30058327</v>
      </c>
      <c r="E140" s="1">
        <v>44307</v>
      </c>
      <c r="F140" s="1">
        <v>44308</v>
      </c>
      <c r="G140">
        <v>24</v>
      </c>
      <c r="H140" t="s">
        <v>32</v>
      </c>
      <c r="I140">
        <v>0</v>
      </c>
      <c r="J140">
        <v>0</v>
      </c>
      <c r="K140" t="s">
        <v>33</v>
      </c>
      <c r="L140" t="s">
        <v>34</v>
      </c>
      <c r="M140" t="s">
        <v>25</v>
      </c>
      <c r="O140">
        <v>5500000606</v>
      </c>
      <c r="P140">
        <v>2700</v>
      </c>
      <c r="Q140" s="2">
        <f t="shared" si="2"/>
        <v>16</v>
      </c>
    </row>
    <row r="141" spans="2:17" x14ac:dyDescent="0.2">
      <c r="B141">
        <v>202502</v>
      </c>
      <c r="C141">
        <v>311388</v>
      </c>
      <c r="D141">
        <v>30058329</v>
      </c>
      <c r="E141" s="1">
        <v>44307</v>
      </c>
      <c r="F141" s="1">
        <v>44308</v>
      </c>
      <c r="G141">
        <v>26</v>
      </c>
      <c r="H141" t="s">
        <v>29</v>
      </c>
      <c r="I141">
        <v>0</v>
      </c>
      <c r="J141">
        <v>0</v>
      </c>
      <c r="K141" t="s">
        <v>30</v>
      </c>
      <c r="L141" t="s">
        <v>31</v>
      </c>
      <c r="M141" t="s">
        <v>25</v>
      </c>
      <c r="O141">
        <v>5500000606</v>
      </c>
      <c r="P141">
        <v>2700</v>
      </c>
      <c r="Q141" s="2">
        <f t="shared" si="2"/>
        <v>16</v>
      </c>
    </row>
    <row r="142" spans="2:17" x14ac:dyDescent="0.2">
      <c r="B142">
        <v>202502</v>
      </c>
      <c r="C142">
        <v>311388</v>
      </c>
      <c r="D142">
        <v>30058341</v>
      </c>
      <c r="E142" s="1">
        <v>44307</v>
      </c>
      <c r="F142" s="1">
        <v>44308</v>
      </c>
      <c r="G142">
        <v>100</v>
      </c>
      <c r="H142" t="s">
        <v>19</v>
      </c>
      <c r="I142">
        <v>0</v>
      </c>
      <c r="J142">
        <v>85</v>
      </c>
      <c r="K142" t="s">
        <v>20</v>
      </c>
      <c r="L142" t="s">
        <v>21</v>
      </c>
      <c r="M142" t="s">
        <v>18</v>
      </c>
      <c r="O142">
        <v>5500000606</v>
      </c>
      <c r="P142">
        <v>2700</v>
      </c>
      <c r="Q142" s="2">
        <f t="shared" si="2"/>
        <v>16</v>
      </c>
    </row>
    <row r="143" spans="2:17" x14ac:dyDescent="0.2">
      <c r="B143">
        <v>202502</v>
      </c>
      <c r="C143">
        <v>311388</v>
      </c>
      <c r="D143">
        <v>30058328</v>
      </c>
      <c r="E143" s="1">
        <v>44307</v>
      </c>
      <c r="F143" s="1">
        <v>44308</v>
      </c>
      <c r="G143">
        <v>94</v>
      </c>
      <c r="H143" t="s">
        <v>22</v>
      </c>
      <c r="I143">
        <v>0</v>
      </c>
      <c r="J143">
        <v>20</v>
      </c>
      <c r="K143" t="s">
        <v>23</v>
      </c>
      <c r="L143" t="s">
        <v>24</v>
      </c>
      <c r="M143" t="s">
        <v>25</v>
      </c>
      <c r="O143">
        <v>5500000606</v>
      </c>
      <c r="P143">
        <v>2700</v>
      </c>
      <c r="Q143" s="2">
        <f t="shared" si="2"/>
        <v>16</v>
      </c>
    </row>
    <row r="144" spans="2:17" x14ac:dyDescent="0.2">
      <c r="B144">
        <v>202502</v>
      </c>
      <c r="C144">
        <v>311388</v>
      </c>
      <c r="D144">
        <v>30058340</v>
      </c>
      <c r="E144" s="1">
        <v>44308</v>
      </c>
      <c r="F144" s="1">
        <v>44309</v>
      </c>
      <c r="G144">
        <v>20</v>
      </c>
      <c r="H144" t="s">
        <v>15</v>
      </c>
      <c r="I144">
        <v>0</v>
      </c>
      <c r="J144">
        <v>48</v>
      </c>
      <c r="K144" t="s">
        <v>16</v>
      </c>
      <c r="L144" t="s">
        <v>17</v>
      </c>
      <c r="M144" t="s">
        <v>18</v>
      </c>
      <c r="O144">
        <v>5500000606</v>
      </c>
      <c r="P144">
        <v>2700</v>
      </c>
      <c r="Q144" s="2">
        <f t="shared" si="2"/>
        <v>16</v>
      </c>
    </row>
    <row r="145" spans="2:17" x14ac:dyDescent="0.2">
      <c r="B145">
        <v>202502</v>
      </c>
      <c r="C145">
        <v>311388</v>
      </c>
      <c r="D145">
        <v>30058327</v>
      </c>
      <c r="E145" s="1">
        <v>44308</v>
      </c>
      <c r="F145" s="1">
        <v>44309</v>
      </c>
      <c r="G145">
        <v>24</v>
      </c>
      <c r="H145" t="s">
        <v>32</v>
      </c>
      <c r="I145">
        <v>0</v>
      </c>
      <c r="J145">
        <v>0</v>
      </c>
      <c r="K145" t="s">
        <v>33</v>
      </c>
      <c r="L145" t="s">
        <v>34</v>
      </c>
      <c r="M145" t="s">
        <v>25</v>
      </c>
      <c r="O145">
        <v>5500000606</v>
      </c>
      <c r="P145">
        <v>2700</v>
      </c>
      <c r="Q145" s="2">
        <f t="shared" si="2"/>
        <v>16</v>
      </c>
    </row>
    <row r="146" spans="2:17" x14ac:dyDescent="0.2">
      <c r="B146">
        <v>202502</v>
      </c>
      <c r="C146">
        <v>311388</v>
      </c>
      <c r="D146">
        <v>30058339</v>
      </c>
      <c r="E146" s="1">
        <v>44308</v>
      </c>
      <c r="F146" s="1">
        <v>44309</v>
      </c>
      <c r="G146">
        <v>60</v>
      </c>
      <c r="H146" t="s">
        <v>26</v>
      </c>
      <c r="I146">
        <v>0</v>
      </c>
      <c r="J146">
        <v>8</v>
      </c>
      <c r="K146" t="s">
        <v>27</v>
      </c>
      <c r="L146" t="s">
        <v>28</v>
      </c>
      <c r="M146" t="s">
        <v>18</v>
      </c>
      <c r="O146">
        <v>5500000606</v>
      </c>
      <c r="P146">
        <v>2700</v>
      </c>
      <c r="Q146" s="2">
        <f t="shared" si="2"/>
        <v>16</v>
      </c>
    </row>
    <row r="147" spans="2:17" x14ac:dyDescent="0.2">
      <c r="B147">
        <v>202502</v>
      </c>
      <c r="C147">
        <v>311388</v>
      </c>
      <c r="D147">
        <v>30058329</v>
      </c>
      <c r="E147" s="1">
        <v>44308</v>
      </c>
      <c r="F147" s="1">
        <v>44309</v>
      </c>
      <c r="G147">
        <v>52</v>
      </c>
      <c r="H147" t="s">
        <v>29</v>
      </c>
      <c r="I147">
        <v>0</v>
      </c>
      <c r="J147">
        <v>0</v>
      </c>
      <c r="K147" t="s">
        <v>30</v>
      </c>
      <c r="L147" t="s">
        <v>31</v>
      </c>
      <c r="M147" t="s">
        <v>25</v>
      </c>
      <c r="O147">
        <v>5500000606</v>
      </c>
      <c r="P147">
        <v>2700</v>
      </c>
      <c r="Q147" s="2">
        <f t="shared" si="2"/>
        <v>16</v>
      </c>
    </row>
    <row r="148" spans="2:17" x14ac:dyDescent="0.2">
      <c r="B148">
        <v>202502</v>
      </c>
      <c r="C148">
        <v>311388</v>
      </c>
      <c r="D148">
        <v>30058341</v>
      </c>
      <c r="E148" s="1">
        <v>44308</v>
      </c>
      <c r="F148" s="1">
        <v>44309</v>
      </c>
      <c r="G148">
        <v>140</v>
      </c>
      <c r="H148" t="s">
        <v>19</v>
      </c>
      <c r="I148">
        <v>0</v>
      </c>
      <c r="J148">
        <v>85</v>
      </c>
      <c r="K148" t="s">
        <v>20</v>
      </c>
      <c r="L148" t="s">
        <v>21</v>
      </c>
      <c r="M148" t="s">
        <v>18</v>
      </c>
      <c r="O148">
        <v>5500000606</v>
      </c>
      <c r="P148">
        <v>2700</v>
      </c>
      <c r="Q148" s="2">
        <f t="shared" si="2"/>
        <v>16</v>
      </c>
    </row>
    <row r="149" spans="2:17" x14ac:dyDescent="0.2">
      <c r="B149">
        <v>202502</v>
      </c>
      <c r="C149">
        <v>311388</v>
      </c>
      <c r="D149">
        <v>30058328</v>
      </c>
      <c r="E149" s="1">
        <v>44308</v>
      </c>
      <c r="F149" s="1">
        <v>44309</v>
      </c>
      <c r="G149">
        <v>140</v>
      </c>
      <c r="H149" t="s">
        <v>22</v>
      </c>
      <c r="I149">
        <v>0</v>
      </c>
      <c r="J149">
        <v>20</v>
      </c>
      <c r="K149" t="s">
        <v>23</v>
      </c>
      <c r="L149" t="s">
        <v>24</v>
      </c>
      <c r="M149" t="s">
        <v>25</v>
      </c>
      <c r="O149">
        <v>5500000606</v>
      </c>
      <c r="P149">
        <v>2700</v>
      </c>
      <c r="Q149" s="2">
        <f t="shared" si="2"/>
        <v>16</v>
      </c>
    </row>
    <row r="150" spans="2:17" x14ac:dyDescent="0.2">
      <c r="B150">
        <v>202502</v>
      </c>
      <c r="C150">
        <v>311388</v>
      </c>
      <c r="D150">
        <v>30050364</v>
      </c>
      <c r="E150" s="1">
        <v>44308</v>
      </c>
      <c r="F150" s="1">
        <v>44309</v>
      </c>
      <c r="G150">
        <v>448</v>
      </c>
      <c r="H150" t="s">
        <v>35</v>
      </c>
      <c r="I150">
        <v>0</v>
      </c>
      <c r="J150">
        <v>0</v>
      </c>
      <c r="K150" t="s">
        <v>36</v>
      </c>
      <c r="L150" t="s">
        <v>37</v>
      </c>
      <c r="M150" t="s">
        <v>18</v>
      </c>
      <c r="O150">
        <v>5500000606</v>
      </c>
      <c r="P150">
        <v>2700</v>
      </c>
      <c r="Q150" s="2">
        <f t="shared" si="2"/>
        <v>16</v>
      </c>
    </row>
    <row r="151" spans="2:17" x14ac:dyDescent="0.2">
      <c r="B151">
        <v>202502</v>
      </c>
      <c r="C151">
        <v>311388</v>
      </c>
      <c r="D151">
        <v>30058327</v>
      </c>
      <c r="E151" s="1">
        <v>44309</v>
      </c>
      <c r="F151" s="1">
        <v>44312</v>
      </c>
      <c r="G151">
        <v>16</v>
      </c>
      <c r="H151" t="s">
        <v>32</v>
      </c>
      <c r="I151">
        <v>0</v>
      </c>
      <c r="J151">
        <v>0</v>
      </c>
      <c r="K151" t="s">
        <v>33</v>
      </c>
      <c r="L151" t="s">
        <v>34</v>
      </c>
      <c r="M151" t="s">
        <v>25</v>
      </c>
      <c r="O151">
        <v>5500000606</v>
      </c>
      <c r="P151">
        <v>2700</v>
      </c>
      <c r="Q151" s="2">
        <f t="shared" si="2"/>
        <v>17</v>
      </c>
    </row>
    <row r="152" spans="2:17" x14ac:dyDescent="0.2">
      <c r="B152">
        <v>202502</v>
      </c>
      <c r="C152">
        <v>311388</v>
      </c>
      <c r="D152">
        <v>30058339</v>
      </c>
      <c r="E152" s="1">
        <v>44309</v>
      </c>
      <c r="F152" s="1">
        <v>44312</v>
      </c>
      <c r="G152">
        <v>40</v>
      </c>
      <c r="H152" t="s">
        <v>26</v>
      </c>
      <c r="I152">
        <v>0</v>
      </c>
      <c r="J152">
        <v>8</v>
      </c>
      <c r="K152" t="s">
        <v>27</v>
      </c>
      <c r="L152" t="s">
        <v>28</v>
      </c>
      <c r="M152" t="s">
        <v>18</v>
      </c>
      <c r="O152">
        <v>5500000606</v>
      </c>
      <c r="P152">
        <v>2700</v>
      </c>
      <c r="Q152" s="2">
        <f t="shared" si="2"/>
        <v>17</v>
      </c>
    </row>
    <row r="153" spans="2:17" x14ac:dyDescent="0.2">
      <c r="B153">
        <v>202502</v>
      </c>
      <c r="C153">
        <v>311388</v>
      </c>
      <c r="D153">
        <v>30058341</v>
      </c>
      <c r="E153" s="1">
        <v>44309</v>
      </c>
      <c r="F153" s="1">
        <v>44312</v>
      </c>
      <c r="G153">
        <v>140</v>
      </c>
      <c r="H153" t="s">
        <v>19</v>
      </c>
      <c r="I153">
        <v>0</v>
      </c>
      <c r="J153">
        <v>85</v>
      </c>
      <c r="K153" t="s">
        <v>20</v>
      </c>
      <c r="L153" t="s">
        <v>21</v>
      </c>
      <c r="M153" t="s">
        <v>18</v>
      </c>
      <c r="O153">
        <v>5500000606</v>
      </c>
      <c r="P153">
        <v>2700</v>
      </c>
      <c r="Q153" s="2">
        <f t="shared" si="2"/>
        <v>17</v>
      </c>
    </row>
    <row r="154" spans="2:17" x14ac:dyDescent="0.2">
      <c r="B154">
        <v>202502</v>
      </c>
      <c r="C154">
        <v>311388</v>
      </c>
      <c r="D154">
        <v>30058328</v>
      </c>
      <c r="E154" s="1">
        <v>44309</v>
      </c>
      <c r="F154" s="1">
        <v>44312</v>
      </c>
      <c r="G154">
        <v>142</v>
      </c>
      <c r="H154" t="s">
        <v>22</v>
      </c>
      <c r="I154">
        <v>0</v>
      </c>
      <c r="J154">
        <v>20</v>
      </c>
      <c r="K154" t="s">
        <v>23</v>
      </c>
      <c r="L154" t="s">
        <v>24</v>
      </c>
      <c r="M154" t="s">
        <v>25</v>
      </c>
      <c r="O154">
        <v>5500000606</v>
      </c>
      <c r="P154">
        <v>2700</v>
      </c>
      <c r="Q154" s="2">
        <f t="shared" si="2"/>
        <v>17</v>
      </c>
    </row>
    <row r="155" spans="2:17" x14ac:dyDescent="0.2">
      <c r="B155">
        <v>202502</v>
      </c>
      <c r="C155">
        <v>311388</v>
      </c>
      <c r="D155">
        <v>30050364</v>
      </c>
      <c r="E155" s="1">
        <v>44309</v>
      </c>
      <c r="F155" s="1">
        <v>44312</v>
      </c>
      <c r="G155">
        <v>448</v>
      </c>
      <c r="H155" t="s">
        <v>35</v>
      </c>
      <c r="I155">
        <v>0</v>
      </c>
      <c r="J155">
        <v>0</v>
      </c>
      <c r="K155" t="s">
        <v>36</v>
      </c>
      <c r="L155" t="s">
        <v>37</v>
      </c>
      <c r="M155" t="s">
        <v>18</v>
      </c>
      <c r="O155">
        <v>5500000606</v>
      </c>
      <c r="P155">
        <v>2700</v>
      </c>
      <c r="Q155" s="2">
        <f t="shared" si="2"/>
        <v>17</v>
      </c>
    </row>
    <row r="156" spans="2:17" x14ac:dyDescent="0.2">
      <c r="B156">
        <v>202502</v>
      </c>
      <c r="C156">
        <v>311388</v>
      </c>
      <c r="D156">
        <v>30058340</v>
      </c>
      <c r="E156" s="1">
        <v>44309</v>
      </c>
      <c r="F156" s="1">
        <v>44312</v>
      </c>
      <c r="G156">
        <v>20</v>
      </c>
      <c r="H156" t="s">
        <v>15</v>
      </c>
      <c r="I156">
        <v>0</v>
      </c>
      <c r="J156">
        <v>48</v>
      </c>
      <c r="K156" t="s">
        <v>16</v>
      </c>
      <c r="L156" t="s">
        <v>17</v>
      </c>
      <c r="M156" t="s">
        <v>18</v>
      </c>
      <c r="O156">
        <v>5500000606</v>
      </c>
      <c r="P156">
        <v>2700</v>
      </c>
      <c r="Q156" s="2">
        <f t="shared" si="2"/>
        <v>17</v>
      </c>
    </row>
    <row r="157" spans="2:17" x14ac:dyDescent="0.2">
      <c r="B157">
        <v>202502</v>
      </c>
      <c r="C157">
        <v>311388</v>
      </c>
      <c r="D157">
        <v>30058329</v>
      </c>
      <c r="E157" s="1">
        <v>44309</v>
      </c>
      <c r="F157" s="1">
        <v>44312</v>
      </c>
      <c r="G157">
        <v>46</v>
      </c>
      <c r="H157" t="s">
        <v>29</v>
      </c>
      <c r="I157">
        <v>0</v>
      </c>
      <c r="J157">
        <v>0</v>
      </c>
      <c r="K157" t="s">
        <v>30</v>
      </c>
      <c r="L157" t="s">
        <v>31</v>
      </c>
      <c r="M157" t="s">
        <v>25</v>
      </c>
      <c r="O157">
        <v>5500000606</v>
      </c>
      <c r="P157">
        <v>2700</v>
      </c>
      <c r="Q157" s="2">
        <f t="shared" si="2"/>
        <v>17</v>
      </c>
    </row>
    <row r="158" spans="2:17" x14ac:dyDescent="0.2">
      <c r="B158">
        <v>202502</v>
      </c>
      <c r="C158">
        <v>311388</v>
      </c>
      <c r="D158">
        <v>30058327</v>
      </c>
      <c r="E158" s="1">
        <v>44312</v>
      </c>
      <c r="F158" s="1">
        <v>44313</v>
      </c>
      <c r="G158">
        <v>14</v>
      </c>
      <c r="H158" t="s">
        <v>32</v>
      </c>
      <c r="I158">
        <v>0</v>
      </c>
      <c r="J158">
        <v>0</v>
      </c>
      <c r="K158" t="s">
        <v>33</v>
      </c>
      <c r="L158" t="s">
        <v>34</v>
      </c>
      <c r="M158" t="s">
        <v>25</v>
      </c>
      <c r="O158">
        <v>5500000606</v>
      </c>
      <c r="P158">
        <v>2700</v>
      </c>
      <c r="Q158" s="2">
        <f t="shared" si="2"/>
        <v>17</v>
      </c>
    </row>
    <row r="159" spans="2:17" x14ac:dyDescent="0.2">
      <c r="B159">
        <v>202502</v>
      </c>
      <c r="C159">
        <v>311388</v>
      </c>
      <c r="D159">
        <v>30058339</v>
      </c>
      <c r="E159" s="1">
        <v>44312</v>
      </c>
      <c r="F159" s="1">
        <v>44313</v>
      </c>
      <c r="G159">
        <v>60</v>
      </c>
      <c r="H159" t="s">
        <v>26</v>
      </c>
      <c r="I159">
        <v>0</v>
      </c>
      <c r="J159">
        <v>8</v>
      </c>
      <c r="K159" t="s">
        <v>27</v>
      </c>
      <c r="L159" t="s">
        <v>28</v>
      </c>
      <c r="M159" t="s">
        <v>18</v>
      </c>
      <c r="O159">
        <v>5500000606</v>
      </c>
      <c r="P159">
        <v>2700</v>
      </c>
      <c r="Q159" s="2">
        <f t="shared" si="2"/>
        <v>17</v>
      </c>
    </row>
    <row r="160" spans="2:17" x14ac:dyDescent="0.2">
      <c r="B160">
        <v>202502</v>
      </c>
      <c r="C160">
        <v>311388</v>
      </c>
      <c r="D160">
        <v>30058329</v>
      </c>
      <c r="E160" s="1">
        <v>44312</v>
      </c>
      <c r="F160" s="1">
        <v>44313</v>
      </c>
      <c r="G160">
        <v>56</v>
      </c>
      <c r="H160" t="s">
        <v>29</v>
      </c>
      <c r="I160">
        <v>0</v>
      </c>
      <c r="J160">
        <v>0</v>
      </c>
      <c r="K160" t="s">
        <v>30</v>
      </c>
      <c r="L160" t="s">
        <v>31</v>
      </c>
      <c r="M160" t="s">
        <v>25</v>
      </c>
      <c r="O160">
        <v>5500000606</v>
      </c>
      <c r="P160">
        <v>2700</v>
      </c>
      <c r="Q160" s="2">
        <f t="shared" si="2"/>
        <v>17</v>
      </c>
    </row>
    <row r="161" spans="2:17" x14ac:dyDescent="0.2">
      <c r="B161">
        <v>202502</v>
      </c>
      <c r="C161">
        <v>311388</v>
      </c>
      <c r="D161">
        <v>30058341</v>
      </c>
      <c r="E161" s="1">
        <v>44312</v>
      </c>
      <c r="F161" s="1">
        <v>44313</v>
      </c>
      <c r="G161">
        <v>140</v>
      </c>
      <c r="H161" t="s">
        <v>19</v>
      </c>
      <c r="I161">
        <v>0</v>
      </c>
      <c r="J161">
        <v>85</v>
      </c>
      <c r="K161" t="s">
        <v>20</v>
      </c>
      <c r="L161" t="s">
        <v>21</v>
      </c>
      <c r="M161" t="s">
        <v>18</v>
      </c>
      <c r="O161">
        <v>5500000606</v>
      </c>
      <c r="P161">
        <v>2700</v>
      </c>
      <c r="Q161" s="2">
        <f t="shared" si="2"/>
        <v>17</v>
      </c>
    </row>
    <row r="162" spans="2:17" x14ac:dyDescent="0.2">
      <c r="B162">
        <v>202502</v>
      </c>
      <c r="C162">
        <v>311388</v>
      </c>
      <c r="D162">
        <v>30058340</v>
      </c>
      <c r="E162" s="1">
        <v>44312</v>
      </c>
      <c r="F162" s="1">
        <v>44313</v>
      </c>
      <c r="G162">
        <v>20</v>
      </c>
      <c r="H162" t="s">
        <v>15</v>
      </c>
      <c r="I162">
        <v>0</v>
      </c>
      <c r="J162">
        <v>48</v>
      </c>
      <c r="K162" t="s">
        <v>16</v>
      </c>
      <c r="L162" t="s">
        <v>17</v>
      </c>
      <c r="M162" t="s">
        <v>18</v>
      </c>
      <c r="O162">
        <v>5500000606</v>
      </c>
      <c r="P162">
        <v>2700</v>
      </c>
      <c r="Q162" s="2">
        <f t="shared" si="2"/>
        <v>17</v>
      </c>
    </row>
    <row r="163" spans="2:17" x14ac:dyDescent="0.2">
      <c r="B163">
        <v>202502</v>
      </c>
      <c r="C163">
        <v>311388</v>
      </c>
      <c r="D163">
        <v>30050364</v>
      </c>
      <c r="E163" s="1">
        <v>44312</v>
      </c>
      <c r="F163" s="1">
        <v>44313</v>
      </c>
      <c r="G163">
        <v>224</v>
      </c>
      <c r="H163" t="s">
        <v>35</v>
      </c>
      <c r="I163">
        <v>0</v>
      </c>
      <c r="J163">
        <v>0</v>
      </c>
      <c r="K163" t="s">
        <v>36</v>
      </c>
      <c r="L163" t="s">
        <v>37</v>
      </c>
      <c r="M163" t="s">
        <v>18</v>
      </c>
      <c r="O163">
        <v>5500000606</v>
      </c>
      <c r="P163">
        <v>2700</v>
      </c>
      <c r="Q163" s="2">
        <f t="shared" si="2"/>
        <v>17</v>
      </c>
    </row>
    <row r="164" spans="2:17" x14ac:dyDescent="0.2">
      <c r="B164">
        <v>202502</v>
      </c>
      <c r="C164">
        <v>311388</v>
      </c>
      <c r="D164">
        <v>30058328</v>
      </c>
      <c r="E164" s="1">
        <v>44312</v>
      </c>
      <c r="F164" s="1">
        <v>44313</v>
      </c>
      <c r="G164">
        <v>142</v>
      </c>
      <c r="H164" t="s">
        <v>22</v>
      </c>
      <c r="I164">
        <v>0</v>
      </c>
      <c r="J164">
        <v>20</v>
      </c>
      <c r="K164" t="s">
        <v>23</v>
      </c>
      <c r="L164" t="s">
        <v>24</v>
      </c>
      <c r="M164" t="s">
        <v>25</v>
      </c>
      <c r="O164">
        <v>5500000606</v>
      </c>
      <c r="P164">
        <v>2700</v>
      </c>
      <c r="Q164" s="2">
        <f t="shared" si="2"/>
        <v>17</v>
      </c>
    </row>
    <row r="165" spans="2:17" x14ac:dyDescent="0.2">
      <c r="B165">
        <v>202502</v>
      </c>
      <c r="C165">
        <v>311388</v>
      </c>
      <c r="D165">
        <v>30050364</v>
      </c>
      <c r="E165" s="1">
        <v>44313</v>
      </c>
      <c r="F165" s="1">
        <v>44314</v>
      </c>
      <c r="G165">
        <v>448</v>
      </c>
      <c r="H165" t="s">
        <v>35</v>
      </c>
      <c r="I165">
        <v>0</v>
      </c>
      <c r="J165">
        <v>0</v>
      </c>
      <c r="K165" t="s">
        <v>36</v>
      </c>
      <c r="L165" t="s">
        <v>37</v>
      </c>
      <c r="M165" t="s">
        <v>18</v>
      </c>
      <c r="O165">
        <v>5500000606</v>
      </c>
      <c r="P165">
        <v>2700</v>
      </c>
      <c r="Q165" s="2">
        <f t="shared" si="2"/>
        <v>17</v>
      </c>
    </row>
    <row r="166" spans="2:17" x14ac:dyDescent="0.2">
      <c r="B166">
        <v>202502</v>
      </c>
      <c r="C166">
        <v>311388</v>
      </c>
      <c r="D166">
        <v>30058340</v>
      </c>
      <c r="E166" s="1">
        <v>44313</v>
      </c>
      <c r="F166" s="1">
        <v>44314</v>
      </c>
      <c r="G166">
        <v>20</v>
      </c>
      <c r="H166" t="s">
        <v>15</v>
      </c>
      <c r="I166">
        <v>0</v>
      </c>
      <c r="J166">
        <v>48</v>
      </c>
      <c r="K166" t="s">
        <v>16</v>
      </c>
      <c r="L166" t="s">
        <v>17</v>
      </c>
      <c r="M166" t="s">
        <v>18</v>
      </c>
      <c r="O166">
        <v>5500000606</v>
      </c>
      <c r="P166">
        <v>2700</v>
      </c>
      <c r="Q166" s="2">
        <f t="shared" si="2"/>
        <v>17</v>
      </c>
    </row>
    <row r="167" spans="2:17" x14ac:dyDescent="0.2">
      <c r="B167">
        <v>202502</v>
      </c>
      <c r="C167">
        <v>311388</v>
      </c>
      <c r="D167">
        <v>30058328</v>
      </c>
      <c r="E167" s="1">
        <v>44313</v>
      </c>
      <c r="F167" s="1">
        <v>44314</v>
      </c>
      <c r="G167">
        <v>134</v>
      </c>
      <c r="H167" t="s">
        <v>22</v>
      </c>
      <c r="I167">
        <v>0</v>
      </c>
      <c r="J167">
        <v>20</v>
      </c>
      <c r="K167" t="s">
        <v>23</v>
      </c>
      <c r="L167" t="s">
        <v>24</v>
      </c>
      <c r="M167" t="s">
        <v>25</v>
      </c>
      <c r="O167">
        <v>5500000606</v>
      </c>
      <c r="P167">
        <v>2700</v>
      </c>
      <c r="Q167" s="2">
        <f t="shared" si="2"/>
        <v>17</v>
      </c>
    </row>
    <row r="168" spans="2:17" x14ac:dyDescent="0.2">
      <c r="B168">
        <v>202502</v>
      </c>
      <c r="C168">
        <v>311388</v>
      </c>
      <c r="D168">
        <v>30058329</v>
      </c>
      <c r="E168" s="1">
        <v>44313</v>
      </c>
      <c r="F168" s="1">
        <v>44314</v>
      </c>
      <c r="G168">
        <v>56</v>
      </c>
      <c r="H168" t="s">
        <v>29</v>
      </c>
      <c r="I168">
        <v>0</v>
      </c>
      <c r="J168">
        <v>0</v>
      </c>
      <c r="K168" t="s">
        <v>30</v>
      </c>
      <c r="L168" t="s">
        <v>31</v>
      </c>
      <c r="M168" t="s">
        <v>25</v>
      </c>
      <c r="O168">
        <v>5500000606</v>
      </c>
      <c r="P168">
        <v>2700</v>
      </c>
      <c r="Q168" s="2">
        <f t="shared" si="2"/>
        <v>17</v>
      </c>
    </row>
    <row r="169" spans="2:17" x14ac:dyDescent="0.2">
      <c r="B169">
        <v>202502</v>
      </c>
      <c r="C169">
        <v>311388</v>
      </c>
      <c r="D169">
        <v>30058339</v>
      </c>
      <c r="E169" s="1">
        <v>44313</v>
      </c>
      <c r="F169" s="1">
        <v>44314</v>
      </c>
      <c r="G169">
        <v>60</v>
      </c>
      <c r="H169" t="s">
        <v>26</v>
      </c>
      <c r="I169">
        <v>0</v>
      </c>
      <c r="J169">
        <v>8</v>
      </c>
      <c r="K169" t="s">
        <v>27</v>
      </c>
      <c r="L169" t="s">
        <v>28</v>
      </c>
      <c r="M169" t="s">
        <v>18</v>
      </c>
      <c r="O169">
        <v>5500000606</v>
      </c>
      <c r="P169">
        <v>2700</v>
      </c>
      <c r="Q169" s="2">
        <f t="shared" si="2"/>
        <v>17</v>
      </c>
    </row>
    <row r="170" spans="2:17" x14ac:dyDescent="0.2">
      <c r="B170">
        <v>202502</v>
      </c>
      <c r="C170">
        <v>311388</v>
      </c>
      <c r="D170">
        <v>30058341</v>
      </c>
      <c r="E170" s="1">
        <v>44313</v>
      </c>
      <c r="F170" s="1">
        <v>44314</v>
      </c>
      <c r="G170">
        <v>120</v>
      </c>
      <c r="H170" t="s">
        <v>19</v>
      </c>
      <c r="I170">
        <v>0</v>
      </c>
      <c r="J170">
        <v>85</v>
      </c>
      <c r="K170" t="s">
        <v>20</v>
      </c>
      <c r="L170" t="s">
        <v>21</v>
      </c>
      <c r="M170" t="s">
        <v>18</v>
      </c>
      <c r="O170">
        <v>5500000606</v>
      </c>
      <c r="P170">
        <v>2700</v>
      </c>
      <c r="Q170" s="2">
        <f t="shared" si="2"/>
        <v>17</v>
      </c>
    </row>
    <row r="171" spans="2:17" x14ac:dyDescent="0.2">
      <c r="B171">
        <v>202502</v>
      </c>
      <c r="C171">
        <v>311388</v>
      </c>
      <c r="D171">
        <v>30058327</v>
      </c>
      <c r="E171" s="1">
        <v>44313</v>
      </c>
      <c r="F171" s="1">
        <v>44314</v>
      </c>
      <c r="G171">
        <v>16</v>
      </c>
      <c r="H171" t="s">
        <v>32</v>
      </c>
      <c r="I171">
        <v>0</v>
      </c>
      <c r="J171">
        <v>0</v>
      </c>
      <c r="K171" t="s">
        <v>33</v>
      </c>
      <c r="L171" t="s">
        <v>34</v>
      </c>
      <c r="M171" t="s">
        <v>25</v>
      </c>
      <c r="O171">
        <v>5500000606</v>
      </c>
      <c r="P171">
        <v>2700</v>
      </c>
      <c r="Q171" s="2">
        <f t="shared" si="2"/>
        <v>17</v>
      </c>
    </row>
    <row r="172" spans="2:17" x14ac:dyDescent="0.2">
      <c r="B172">
        <v>202502</v>
      </c>
      <c r="C172">
        <v>311388</v>
      </c>
      <c r="D172">
        <v>30050364</v>
      </c>
      <c r="E172" s="1">
        <v>44314</v>
      </c>
      <c r="F172" s="1">
        <v>44315</v>
      </c>
      <c r="G172">
        <v>224</v>
      </c>
      <c r="H172" t="s">
        <v>35</v>
      </c>
      <c r="I172">
        <v>0</v>
      </c>
      <c r="J172">
        <v>0</v>
      </c>
      <c r="K172" t="s">
        <v>36</v>
      </c>
      <c r="L172" t="s">
        <v>37</v>
      </c>
      <c r="M172" t="s">
        <v>18</v>
      </c>
      <c r="O172">
        <v>5500000606</v>
      </c>
      <c r="P172">
        <v>2700</v>
      </c>
      <c r="Q172" s="2">
        <f t="shared" si="2"/>
        <v>17</v>
      </c>
    </row>
    <row r="173" spans="2:17" x14ac:dyDescent="0.2">
      <c r="B173">
        <v>202502</v>
      </c>
      <c r="C173">
        <v>311388</v>
      </c>
      <c r="D173">
        <v>30058328</v>
      </c>
      <c r="E173" s="1">
        <v>44314</v>
      </c>
      <c r="F173" s="1">
        <v>44315</v>
      </c>
      <c r="G173">
        <v>92</v>
      </c>
      <c r="H173" t="s">
        <v>22</v>
      </c>
      <c r="I173">
        <v>0</v>
      </c>
      <c r="J173">
        <v>20</v>
      </c>
      <c r="K173" t="s">
        <v>23</v>
      </c>
      <c r="L173" t="s">
        <v>24</v>
      </c>
      <c r="M173" t="s">
        <v>25</v>
      </c>
      <c r="O173">
        <v>5500000606</v>
      </c>
      <c r="P173">
        <v>2700</v>
      </c>
      <c r="Q173" s="2">
        <f t="shared" si="2"/>
        <v>17</v>
      </c>
    </row>
    <row r="174" spans="2:17" x14ac:dyDescent="0.2">
      <c r="B174">
        <v>202502</v>
      </c>
      <c r="C174">
        <v>311388</v>
      </c>
      <c r="D174">
        <v>30058329</v>
      </c>
      <c r="E174" s="1">
        <v>44314</v>
      </c>
      <c r="F174" s="1">
        <v>44315</v>
      </c>
      <c r="G174">
        <v>34</v>
      </c>
      <c r="H174" t="s">
        <v>29</v>
      </c>
      <c r="I174">
        <v>0</v>
      </c>
      <c r="J174">
        <v>0</v>
      </c>
      <c r="K174" t="s">
        <v>30</v>
      </c>
      <c r="L174" t="s">
        <v>31</v>
      </c>
      <c r="M174" t="s">
        <v>25</v>
      </c>
      <c r="O174">
        <v>5500000606</v>
      </c>
      <c r="P174">
        <v>2700</v>
      </c>
      <c r="Q174" s="2">
        <f t="shared" si="2"/>
        <v>17</v>
      </c>
    </row>
    <row r="175" spans="2:17" x14ac:dyDescent="0.2">
      <c r="B175">
        <v>202502</v>
      </c>
      <c r="C175">
        <v>311388</v>
      </c>
      <c r="D175">
        <v>30058339</v>
      </c>
      <c r="E175" s="1">
        <v>44314</v>
      </c>
      <c r="F175" s="1">
        <v>44315</v>
      </c>
      <c r="G175">
        <v>20</v>
      </c>
      <c r="H175" t="s">
        <v>26</v>
      </c>
      <c r="I175">
        <v>0</v>
      </c>
      <c r="J175">
        <v>8</v>
      </c>
      <c r="K175" t="s">
        <v>27</v>
      </c>
      <c r="L175" t="s">
        <v>28</v>
      </c>
      <c r="M175" t="s">
        <v>18</v>
      </c>
      <c r="O175">
        <v>5500000606</v>
      </c>
      <c r="P175">
        <v>2700</v>
      </c>
      <c r="Q175" s="2">
        <f t="shared" si="2"/>
        <v>17</v>
      </c>
    </row>
    <row r="176" spans="2:17" x14ac:dyDescent="0.2">
      <c r="B176">
        <v>202502</v>
      </c>
      <c r="C176">
        <v>311388</v>
      </c>
      <c r="D176">
        <v>30058341</v>
      </c>
      <c r="E176" s="1">
        <v>44314</v>
      </c>
      <c r="F176" s="1">
        <v>44315</v>
      </c>
      <c r="G176">
        <v>100</v>
      </c>
      <c r="H176" t="s">
        <v>19</v>
      </c>
      <c r="I176">
        <v>0</v>
      </c>
      <c r="J176">
        <v>85</v>
      </c>
      <c r="K176" t="s">
        <v>20</v>
      </c>
      <c r="L176" t="s">
        <v>21</v>
      </c>
      <c r="M176" t="s">
        <v>18</v>
      </c>
      <c r="O176">
        <v>5500000606</v>
      </c>
      <c r="P176">
        <v>2700</v>
      </c>
      <c r="Q176" s="2">
        <f t="shared" si="2"/>
        <v>17</v>
      </c>
    </row>
    <row r="177" spans="2:17" x14ac:dyDescent="0.2">
      <c r="B177">
        <v>202502</v>
      </c>
      <c r="C177">
        <v>311388</v>
      </c>
      <c r="D177">
        <v>30058327</v>
      </c>
      <c r="E177" s="1">
        <v>44314</v>
      </c>
      <c r="F177" s="1">
        <v>44315</v>
      </c>
      <c r="G177">
        <v>6</v>
      </c>
      <c r="H177" t="s">
        <v>32</v>
      </c>
      <c r="I177">
        <v>0</v>
      </c>
      <c r="J177">
        <v>0</v>
      </c>
      <c r="K177" t="s">
        <v>33</v>
      </c>
      <c r="L177" t="s">
        <v>34</v>
      </c>
      <c r="M177" t="s">
        <v>25</v>
      </c>
      <c r="O177">
        <v>5500000606</v>
      </c>
      <c r="P177">
        <v>2700</v>
      </c>
      <c r="Q177" s="2">
        <f t="shared" si="2"/>
        <v>17</v>
      </c>
    </row>
    <row r="178" spans="2:17" x14ac:dyDescent="0.2">
      <c r="B178">
        <v>202502</v>
      </c>
      <c r="C178">
        <v>311388</v>
      </c>
      <c r="D178">
        <v>30058329</v>
      </c>
      <c r="E178" s="1">
        <v>44315</v>
      </c>
      <c r="F178" s="1">
        <v>44316</v>
      </c>
      <c r="G178">
        <v>12</v>
      </c>
      <c r="H178" t="s">
        <v>29</v>
      </c>
      <c r="I178">
        <v>0</v>
      </c>
      <c r="J178">
        <v>0</v>
      </c>
      <c r="K178" t="s">
        <v>30</v>
      </c>
      <c r="L178" t="s">
        <v>31</v>
      </c>
      <c r="M178" t="s">
        <v>25</v>
      </c>
      <c r="O178">
        <v>5500000606</v>
      </c>
      <c r="P178">
        <v>2700</v>
      </c>
      <c r="Q178" s="2">
        <f t="shared" si="2"/>
        <v>17</v>
      </c>
    </row>
    <row r="179" spans="2:17" x14ac:dyDescent="0.2">
      <c r="B179">
        <v>202502</v>
      </c>
      <c r="C179">
        <v>311388</v>
      </c>
      <c r="D179">
        <v>30058340</v>
      </c>
      <c r="E179" s="1">
        <v>44315</v>
      </c>
      <c r="F179" s="1">
        <v>44316</v>
      </c>
      <c r="G179">
        <v>20</v>
      </c>
      <c r="H179" t="s">
        <v>15</v>
      </c>
      <c r="I179">
        <v>0</v>
      </c>
      <c r="J179">
        <v>48</v>
      </c>
      <c r="K179" t="s">
        <v>16</v>
      </c>
      <c r="L179" t="s">
        <v>17</v>
      </c>
      <c r="M179" t="s">
        <v>18</v>
      </c>
      <c r="O179">
        <v>5500000606</v>
      </c>
      <c r="P179">
        <v>2700</v>
      </c>
      <c r="Q179" s="2">
        <f t="shared" si="2"/>
        <v>17</v>
      </c>
    </row>
    <row r="180" spans="2:17" x14ac:dyDescent="0.2">
      <c r="B180">
        <v>202502</v>
      </c>
      <c r="C180">
        <v>311388</v>
      </c>
      <c r="D180">
        <v>30058327</v>
      </c>
      <c r="E180" s="1">
        <v>44315</v>
      </c>
      <c r="F180" s="1">
        <v>44316</v>
      </c>
      <c r="G180">
        <v>16</v>
      </c>
      <c r="H180" t="s">
        <v>32</v>
      </c>
      <c r="I180">
        <v>0</v>
      </c>
      <c r="J180">
        <v>0</v>
      </c>
      <c r="K180" t="s">
        <v>33</v>
      </c>
      <c r="L180" t="s">
        <v>34</v>
      </c>
      <c r="M180" t="s">
        <v>25</v>
      </c>
      <c r="O180">
        <v>5500000606</v>
      </c>
      <c r="P180">
        <v>2700</v>
      </c>
      <c r="Q180" s="2">
        <f t="shared" si="2"/>
        <v>17</v>
      </c>
    </row>
    <row r="181" spans="2:17" x14ac:dyDescent="0.2">
      <c r="B181">
        <v>202502</v>
      </c>
      <c r="C181">
        <v>311388</v>
      </c>
      <c r="D181">
        <v>30058341</v>
      </c>
      <c r="E181" s="1">
        <v>44315</v>
      </c>
      <c r="F181" s="1">
        <v>44316</v>
      </c>
      <c r="G181">
        <v>140</v>
      </c>
      <c r="H181" t="s">
        <v>19</v>
      </c>
      <c r="I181">
        <v>0</v>
      </c>
      <c r="J181">
        <v>85</v>
      </c>
      <c r="K181" t="s">
        <v>20</v>
      </c>
      <c r="L181" t="s">
        <v>21</v>
      </c>
      <c r="M181" t="s">
        <v>18</v>
      </c>
      <c r="O181">
        <v>5500000606</v>
      </c>
      <c r="P181">
        <v>2700</v>
      </c>
      <c r="Q181" s="2">
        <f t="shared" si="2"/>
        <v>17</v>
      </c>
    </row>
    <row r="182" spans="2:17" x14ac:dyDescent="0.2">
      <c r="B182">
        <v>202502</v>
      </c>
      <c r="C182">
        <v>311388</v>
      </c>
      <c r="D182">
        <v>30058339</v>
      </c>
      <c r="E182" s="1">
        <v>44315</v>
      </c>
      <c r="F182" s="1">
        <v>44316</v>
      </c>
      <c r="G182">
        <v>20</v>
      </c>
      <c r="H182" t="s">
        <v>26</v>
      </c>
      <c r="I182">
        <v>0</v>
      </c>
      <c r="J182">
        <v>8</v>
      </c>
      <c r="K182" t="s">
        <v>27</v>
      </c>
      <c r="L182" t="s">
        <v>28</v>
      </c>
      <c r="M182" t="s">
        <v>18</v>
      </c>
      <c r="O182">
        <v>5500000606</v>
      </c>
      <c r="P182">
        <v>2700</v>
      </c>
      <c r="Q182" s="2">
        <f t="shared" si="2"/>
        <v>17</v>
      </c>
    </row>
    <row r="183" spans="2:17" x14ac:dyDescent="0.2">
      <c r="B183">
        <v>202502</v>
      </c>
      <c r="C183">
        <v>311388</v>
      </c>
      <c r="D183">
        <v>30058328</v>
      </c>
      <c r="E183" s="1">
        <v>44315</v>
      </c>
      <c r="F183" s="1">
        <v>44316</v>
      </c>
      <c r="G183">
        <v>146</v>
      </c>
      <c r="H183" t="s">
        <v>22</v>
      </c>
      <c r="I183">
        <v>0</v>
      </c>
      <c r="J183">
        <v>20</v>
      </c>
      <c r="K183" t="s">
        <v>23</v>
      </c>
      <c r="L183" t="s">
        <v>24</v>
      </c>
      <c r="M183" t="s">
        <v>25</v>
      </c>
      <c r="O183">
        <v>5500000606</v>
      </c>
      <c r="P183">
        <v>2700</v>
      </c>
      <c r="Q183" s="2">
        <f t="shared" si="2"/>
        <v>17</v>
      </c>
    </row>
    <row r="184" spans="2:17" x14ac:dyDescent="0.2">
      <c r="B184">
        <v>202502</v>
      </c>
      <c r="C184">
        <v>311388</v>
      </c>
      <c r="D184">
        <v>30050364</v>
      </c>
      <c r="E184" s="1">
        <v>44315</v>
      </c>
      <c r="F184" s="1">
        <v>44316</v>
      </c>
      <c r="G184">
        <v>448</v>
      </c>
      <c r="H184" t="s">
        <v>35</v>
      </c>
      <c r="I184">
        <v>0</v>
      </c>
      <c r="J184">
        <v>0</v>
      </c>
      <c r="K184" t="s">
        <v>36</v>
      </c>
      <c r="L184" t="s">
        <v>37</v>
      </c>
      <c r="M184" t="s">
        <v>18</v>
      </c>
      <c r="O184">
        <v>5500000606</v>
      </c>
      <c r="P184">
        <v>2700</v>
      </c>
      <c r="Q184" s="2">
        <f t="shared" si="2"/>
        <v>17</v>
      </c>
    </row>
    <row r="185" spans="2:17" x14ac:dyDescent="0.2">
      <c r="B185">
        <v>202502</v>
      </c>
      <c r="C185">
        <v>311388</v>
      </c>
      <c r="D185">
        <v>30058341</v>
      </c>
      <c r="E185" s="1">
        <v>44316</v>
      </c>
      <c r="F185" s="1">
        <v>44319</v>
      </c>
      <c r="G185">
        <v>180</v>
      </c>
      <c r="H185" t="s">
        <v>19</v>
      </c>
      <c r="I185">
        <v>0</v>
      </c>
      <c r="J185">
        <v>85</v>
      </c>
      <c r="K185" t="s">
        <v>20</v>
      </c>
      <c r="L185" t="s">
        <v>21</v>
      </c>
      <c r="M185" t="s">
        <v>18</v>
      </c>
      <c r="O185">
        <v>5500000606</v>
      </c>
      <c r="P185">
        <v>2700</v>
      </c>
      <c r="Q185" s="2">
        <f t="shared" si="2"/>
        <v>18</v>
      </c>
    </row>
    <row r="186" spans="2:17" x14ac:dyDescent="0.2">
      <c r="B186">
        <v>202502</v>
      </c>
      <c r="C186">
        <v>311388</v>
      </c>
      <c r="D186">
        <v>30058340</v>
      </c>
      <c r="E186" s="1">
        <v>44316</v>
      </c>
      <c r="F186" s="1">
        <v>44319</v>
      </c>
      <c r="G186">
        <v>20</v>
      </c>
      <c r="H186" t="s">
        <v>15</v>
      </c>
      <c r="I186">
        <v>0</v>
      </c>
      <c r="J186">
        <v>48</v>
      </c>
      <c r="K186" t="s">
        <v>16</v>
      </c>
      <c r="L186" t="s">
        <v>17</v>
      </c>
      <c r="M186" t="s">
        <v>18</v>
      </c>
      <c r="O186">
        <v>5500000606</v>
      </c>
      <c r="P186">
        <v>2700</v>
      </c>
      <c r="Q186" s="2">
        <f t="shared" si="2"/>
        <v>18</v>
      </c>
    </row>
    <row r="187" spans="2:17" x14ac:dyDescent="0.2">
      <c r="B187">
        <v>202502</v>
      </c>
      <c r="C187">
        <v>311388</v>
      </c>
      <c r="D187">
        <v>30058327</v>
      </c>
      <c r="E187" s="1">
        <v>44316</v>
      </c>
      <c r="F187" s="1">
        <v>44319</v>
      </c>
      <c r="G187">
        <v>20</v>
      </c>
      <c r="H187" t="s">
        <v>32</v>
      </c>
      <c r="I187">
        <v>0</v>
      </c>
      <c r="J187">
        <v>0</v>
      </c>
      <c r="K187" t="s">
        <v>33</v>
      </c>
      <c r="L187" t="s">
        <v>34</v>
      </c>
      <c r="M187" t="s">
        <v>25</v>
      </c>
      <c r="O187">
        <v>5500000606</v>
      </c>
      <c r="P187">
        <v>2700</v>
      </c>
      <c r="Q187" s="2">
        <f t="shared" si="2"/>
        <v>18</v>
      </c>
    </row>
    <row r="188" spans="2:17" x14ac:dyDescent="0.2">
      <c r="B188">
        <v>202502</v>
      </c>
      <c r="C188">
        <v>311388</v>
      </c>
      <c r="D188">
        <v>30058328</v>
      </c>
      <c r="E188" s="1">
        <v>44316</v>
      </c>
      <c r="F188" s="1">
        <v>44319</v>
      </c>
      <c r="G188">
        <v>176</v>
      </c>
      <c r="H188" t="s">
        <v>22</v>
      </c>
      <c r="I188">
        <v>0</v>
      </c>
      <c r="J188">
        <v>20</v>
      </c>
      <c r="K188" t="s">
        <v>23</v>
      </c>
      <c r="L188" t="s">
        <v>24</v>
      </c>
      <c r="M188" t="s">
        <v>25</v>
      </c>
      <c r="O188">
        <v>5500000606</v>
      </c>
      <c r="P188">
        <v>2700</v>
      </c>
      <c r="Q188" s="2">
        <f t="shared" si="2"/>
        <v>18</v>
      </c>
    </row>
    <row r="189" spans="2:17" x14ac:dyDescent="0.2">
      <c r="B189">
        <v>202502</v>
      </c>
      <c r="C189">
        <v>311388</v>
      </c>
      <c r="D189">
        <v>30058339</v>
      </c>
      <c r="E189" s="1">
        <v>44316</v>
      </c>
      <c r="F189" s="1">
        <v>44319</v>
      </c>
      <c r="G189">
        <v>20</v>
      </c>
      <c r="H189" t="s">
        <v>26</v>
      </c>
      <c r="I189">
        <v>0</v>
      </c>
      <c r="J189">
        <v>8</v>
      </c>
      <c r="K189" t="s">
        <v>27</v>
      </c>
      <c r="L189" t="s">
        <v>28</v>
      </c>
      <c r="M189" t="s">
        <v>18</v>
      </c>
      <c r="O189">
        <v>5500000606</v>
      </c>
      <c r="P189">
        <v>2700</v>
      </c>
      <c r="Q189" s="2">
        <f t="shared" si="2"/>
        <v>18</v>
      </c>
    </row>
    <row r="190" spans="2:17" x14ac:dyDescent="0.2">
      <c r="B190">
        <v>202502</v>
      </c>
      <c r="C190">
        <v>311388</v>
      </c>
      <c r="D190">
        <v>30050364</v>
      </c>
      <c r="E190" s="1">
        <v>44316</v>
      </c>
      <c r="F190" s="1">
        <v>44319</v>
      </c>
      <c r="G190">
        <v>448</v>
      </c>
      <c r="H190" t="s">
        <v>35</v>
      </c>
      <c r="I190">
        <v>0</v>
      </c>
      <c r="J190">
        <v>0</v>
      </c>
      <c r="K190" t="s">
        <v>36</v>
      </c>
      <c r="L190" t="s">
        <v>37</v>
      </c>
      <c r="M190" t="s">
        <v>18</v>
      </c>
      <c r="O190">
        <v>5500000606</v>
      </c>
      <c r="P190">
        <v>2700</v>
      </c>
      <c r="Q190" s="2">
        <f t="shared" si="2"/>
        <v>18</v>
      </c>
    </row>
    <row r="191" spans="2:17" x14ac:dyDescent="0.2">
      <c r="B191">
        <v>202502</v>
      </c>
      <c r="C191">
        <v>311388</v>
      </c>
      <c r="D191">
        <v>30058329</v>
      </c>
      <c r="E191" s="1">
        <v>44316</v>
      </c>
      <c r="F191" s="1">
        <v>44319</v>
      </c>
      <c r="G191">
        <v>22</v>
      </c>
      <c r="H191" t="s">
        <v>29</v>
      </c>
      <c r="I191">
        <v>0</v>
      </c>
      <c r="J191">
        <v>0</v>
      </c>
      <c r="K191" t="s">
        <v>30</v>
      </c>
      <c r="L191" t="s">
        <v>31</v>
      </c>
      <c r="M191" t="s">
        <v>25</v>
      </c>
      <c r="O191">
        <v>5500000606</v>
      </c>
      <c r="P191">
        <v>2700</v>
      </c>
      <c r="Q191" s="2">
        <f t="shared" si="2"/>
        <v>18</v>
      </c>
    </row>
    <row r="192" spans="2:17" x14ac:dyDescent="0.2">
      <c r="B192">
        <v>202502</v>
      </c>
      <c r="C192">
        <v>311388</v>
      </c>
      <c r="D192">
        <v>30058341</v>
      </c>
      <c r="E192" s="1">
        <v>44319</v>
      </c>
      <c r="F192" s="1">
        <v>44320</v>
      </c>
      <c r="G192">
        <v>140</v>
      </c>
      <c r="H192" t="s">
        <v>19</v>
      </c>
      <c r="I192">
        <v>0</v>
      </c>
      <c r="J192">
        <v>85</v>
      </c>
      <c r="K192" t="s">
        <v>20</v>
      </c>
      <c r="L192" t="s">
        <v>21</v>
      </c>
      <c r="M192" t="s">
        <v>18</v>
      </c>
      <c r="O192">
        <v>5500000606</v>
      </c>
      <c r="P192">
        <v>2700</v>
      </c>
      <c r="Q192" s="2">
        <f t="shared" si="2"/>
        <v>18</v>
      </c>
    </row>
    <row r="193" spans="2:17" x14ac:dyDescent="0.2">
      <c r="B193">
        <v>202502</v>
      </c>
      <c r="C193">
        <v>311388</v>
      </c>
      <c r="D193">
        <v>30058327</v>
      </c>
      <c r="E193" s="1">
        <v>44319</v>
      </c>
      <c r="F193" s="1">
        <v>44320</v>
      </c>
      <c r="G193">
        <v>52</v>
      </c>
      <c r="H193" t="s">
        <v>32</v>
      </c>
      <c r="I193">
        <v>0</v>
      </c>
      <c r="J193">
        <v>0</v>
      </c>
      <c r="K193" t="s">
        <v>33</v>
      </c>
      <c r="L193" t="s">
        <v>34</v>
      </c>
      <c r="M193" t="s">
        <v>25</v>
      </c>
      <c r="O193">
        <v>5500000606</v>
      </c>
      <c r="P193">
        <v>2700</v>
      </c>
      <c r="Q193" s="2">
        <f t="shared" si="2"/>
        <v>18</v>
      </c>
    </row>
    <row r="194" spans="2:17" x14ac:dyDescent="0.2">
      <c r="B194">
        <v>202502</v>
      </c>
      <c r="C194">
        <v>311388</v>
      </c>
      <c r="D194">
        <v>30058328</v>
      </c>
      <c r="E194" s="1">
        <v>44319</v>
      </c>
      <c r="F194" s="1">
        <v>44320</v>
      </c>
      <c r="G194">
        <v>128</v>
      </c>
      <c r="H194" t="s">
        <v>22</v>
      </c>
      <c r="I194">
        <v>0</v>
      </c>
      <c r="J194">
        <v>20</v>
      </c>
      <c r="K194" t="s">
        <v>23</v>
      </c>
      <c r="L194" t="s">
        <v>24</v>
      </c>
      <c r="M194" t="s">
        <v>25</v>
      </c>
      <c r="O194">
        <v>5500000606</v>
      </c>
      <c r="P194">
        <v>2700</v>
      </c>
      <c r="Q194" s="2">
        <f t="shared" si="2"/>
        <v>18</v>
      </c>
    </row>
    <row r="195" spans="2:17" x14ac:dyDescent="0.2">
      <c r="B195">
        <v>202502</v>
      </c>
      <c r="C195">
        <v>311388</v>
      </c>
      <c r="D195">
        <v>30058339</v>
      </c>
      <c r="E195" s="1">
        <v>44319</v>
      </c>
      <c r="F195" s="1">
        <v>44320</v>
      </c>
      <c r="G195">
        <v>60</v>
      </c>
      <c r="H195" t="s">
        <v>26</v>
      </c>
      <c r="I195">
        <v>0</v>
      </c>
      <c r="J195">
        <v>8</v>
      </c>
      <c r="K195" t="s">
        <v>27</v>
      </c>
      <c r="L195" t="s">
        <v>28</v>
      </c>
      <c r="M195" t="s">
        <v>18</v>
      </c>
      <c r="O195">
        <v>5500000606</v>
      </c>
      <c r="P195">
        <v>2700</v>
      </c>
      <c r="Q195" s="2">
        <f t="shared" ref="Q195:Q258" si="3">WEEKNUM(F195)-1</f>
        <v>18</v>
      </c>
    </row>
    <row r="196" spans="2:17" x14ac:dyDescent="0.2">
      <c r="B196">
        <v>202502</v>
      </c>
      <c r="C196">
        <v>311388</v>
      </c>
      <c r="D196">
        <v>30058340</v>
      </c>
      <c r="E196" s="1">
        <v>44319</v>
      </c>
      <c r="F196" s="1">
        <v>44320</v>
      </c>
      <c r="G196">
        <v>40</v>
      </c>
      <c r="H196" t="s">
        <v>15</v>
      </c>
      <c r="I196">
        <v>0</v>
      </c>
      <c r="J196">
        <v>48</v>
      </c>
      <c r="K196" t="s">
        <v>16</v>
      </c>
      <c r="L196" t="s">
        <v>17</v>
      </c>
      <c r="M196" t="s">
        <v>18</v>
      </c>
      <c r="O196">
        <v>5500000606</v>
      </c>
      <c r="P196">
        <v>2700</v>
      </c>
      <c r="Q196" s="2">
        <f t="shared" si="3"/>
        <v>18</v>
      </c>
    </row>
    <row r="197" spans="2:17" x14ac:dyDescent="0.2">
      <c r="B197">
        <v>202502</v>
      </c>
      <c r="C197">
        <v>311388</v>
      </c>
      <c r="D197">
        <v>30050364</v>
      </c>
      <c r="E197" s="1">
        <v>44319</v>
      </c>
      <c r="F197" s="1">
        <v>44320</v>
      </c>
      <c r="G197">
        <v>672</v>
      </c>
      <c r="H197" t="s">
        <v>35</v>
      </c>
      <c r="I197">
        <v>0</v>
      </c>
      <c r="J197">
        <v>0</v>
      </c>
      <c r="K197" t="s">
        <v>36</v>
      </c>
      <c r="L197" t="s">
        <v>37</v>
      </c>
      <c r="M197" t="s">
        <v>18</v>
      </c>
      <c r="O197">
        <v>5500000606</v>
      </c>
      <c r="P197">
        <v>2700</v>
      </c>
      <c r="Q197" s="2">
        <f t="shared" si="3"/>
        <v>18</v>
      </c>
    </row>
    <row r="198" spans="2:17" x14ac:dyDescent="0.2">
      <c r="B198">
        <v>202502</v>
      </c>
      <c r="C198">
        <v>311388</v>
      </c>
      <c r="D198">
        <v>30058329</v>
      </c>
      <c r="E198" s="1">
        <v>44319</v>
      </c>
      <c r="F198" s="1">
        <v>44320</v>
      </c>
      <c r="G198">
        <v>56</v>
      </c>
      <c r="H198" t="s">
        <v>29</v>
      </c>
      <c r="I198">
        <v>0</v>
      </c>
      <c r="J198">
        <v>0</v>
      </c>
      <c r="K198" t="s">
        <v>30</v>
      </c>
      <c r="L198" t="s">
        <v>31</v>
      </c>
      <c r="M198" t="s">
        <v>25</v>
      </c>
      <c r="O198">
        <v>5500000606</v>
      </c>
      <c r="P198">
        <v>2700</v>
      </c>
      <c r="Q198" s="2">
        <f t="shared" si="3"/>
        <v>18</v>
      </c>
    </row>
    <row r="199" spans="2:17" x14ac:dyDescent="0.2">
      <c r="B199">
        <v>202502</v>
      </c>
      <c r="C199">
        <v>311388</v>
      </c>
      <c r="D199">
        <v>30058341</v>
      </c>
      <c r="E199" s="1">
        <v>44320</v>
      </c>
      <c r="F199" s="1">
        <v>44321</v>
      </c>
      <c r="G199">
        <v>180</v>
      </c>
      <c r="H199" t="s">
        <v>19</v>
      </c>
      <c r="I199">
        <v>0</v>
      </c>
      <c r="J199">
        <v>85</v>
      </c>
      <c r="K199" t="s">
        <v>20</v>
      </c>
      <c r="L199" t="s">
        <v>21</v>
      </c>
      <c r="M199" t="s">
        <v>18</v>
      </c>
      <c r="O199">
        <v>5500000606</v>
      </c>
      <c r="P199">
        <v>2700</v>
      </c>
      <c r="Q199" s="2">
        <f t="shared" si="3"/>
        <v>18</v>
      </c>
    </row>
    <row r="200" spans="2:17" x14ac:dyDescent="0.2">
      <c r="B200">
        <v>202502</v>
      </c>
      <c r="C200">
        <v>311388</v>
      </c>
      <c r="D200">
        <v>30058327</v>
      </c>
      <c r="E200" s="1">
        <v>44320</v>
      </c>
      <c r="F200" s="1">
        <v>44321</v>
      </c>
      <c r="G200">
        <v>42</v>
      </c>
      <c r="H200" t="s">
        <v>32</v>
      </c>
      <c r="I200">
        <v>0</v>
      </c>
      <c r="J200">
        <v>0</v>
      </c>
      <c r="K200" t="s">
        <v>33</v>
      </c>
      <c r="L200" t="s">
        <v>34</v>
      </c>
      <c r="M200" t="s">
        <v>25</v>
      </c>
      <c r="O200">
        <v>5500000606</v>
      </c>
      <c r="P200">
        <v>2700</v>
      </c>
      <c r="Q200" s="2">
        <f t="shared" si="3"/>
        <v>18</v>
      </c>
    </row>
    <row r="201" spans="2:17" x14ac:dyDescent="0.2">
      <c r="B201">
        <v>202502</v>
      </c>
      <c r="C201">
        <v>311388</v>
      </c>
      <c r="D201">
        <v>30058328</v>
      </c>
      <c r="E201" s="1">
        <v>44320</v>
      </c>
      <c r="F201" s="1">
        <v>44321</v>
      </c>
      <c r="G201">
        <v>178</v>
      </c>
      <c r="H201" t="s">
        <v>22</v>
      </c>
      <c r="I201">
        <v>0</v>
      </c>
      <c r="J201">
        <v>20</v>
      </c>
      <c r="K201" t="s">
        <v>23</v>
      </c>
      <c r="L201" t="s">
        <v>24</v>
      </c>
      <c r="M201" t="s">
        <v>25</v>
      </c>
      <c r="O201">
        <v>5500000606</v>
      </c>
      <c r="P201">
        <v>2700</v>
      </c>
      <c r="Q201" s="2">
        <f t="shared" si="3"/>
        <v>18</v>
      </c>
    </row>
    <row r="202" spans="2:17" x14ac:dyDescent="0.2">
      <c r="B202">
        <v>202502</v>
      </c>
      <c r="C202">
        <v>311388</v>
      </c>
      <c r="D202">
        <v>30058340</v>
      </c>
      <c r="E202" s="1">
        <v>44320</v>
      </c>
      <c r="F202" s="1">
        <v>44321</v>
      </c>
      <c r="G202">
        <v>40</v>
      </c>
      <c r="H202" t="s">
        <v>15</v>
      </c>
      <c r="I202">
        <v>0</v>
      </c>
      <c r="J202">
        <v>48</v>
      </c>
      <c r="K202" t="s">
        <v>16</v>
      </c>
      <c r="L202" t="s">
        <v>17</v>
      </c>
      <c r="M202" t="s">
        <v>18</v>
      </c>
      <c r="O202">
        <v>5500000606</v>
      </c>
      <c r="P202">
        <v>2700</v>
      </c>
      <c r="Q202" s="2">
        <f t="shared" si="3"/>
        <v>18</v>
      </c>
    </row>
    <row r="203" spans="2:17" x14ac:dyDescent="0.2">
      <c r="B203">
        <v>202502</v>
      </c>
      <c r="C203">
        <v>311388</v>
      </c>
      <c r="D203">
        <v>30050364</v>
      </c>
      <c r="E203" s="1">
        <v>44320</v>
      </c>
      <c r="F203" s="1">
        <v>44321</v>
      </c>
      <c r="G203">
        <v>448</v>
      </c>
      <c r="H203" t="s">
        <v>35</v>
      </c>
      <c r="I203">
        <v>0</v>
      </c>
      <c r="J203">
        <v>0</v>
      </c>
      <c r="K203" t="s">
        <v>36</v>
      </c>
      <c r="L203" t="s">
        <v>37</v>
      </c>
      <c r="M203" t="s">
        <v>18</v>
      </c>
      <c r="O203">
        <v>5500000606</v>
      </c>
      <c r="P203">
        <v>2700</v>
      </c>
      <c r="Q203" s="2">
        <f t="shared" si="3"/>
        <v>18</v>
      </c>
    </row>
    <row r="204" spans="2:17" x14ac:dyDescent="0.2">
      <c r="B204">
        <v>202502</v>
      </c>
      <c r="C204">
        <v>311388</v>
      </c>
      <c r="D204">
        <v>30058329</v>
      </c>
      <c r="E204" s="1">
        <v>44320</v>
      </c>
      <c r="F204" s="1">
        <v>44321</v>
      </c>
      <c r="G204">
        <v>38</v>
      </c>
      <c r="H204" t="s">
        <v>29</v>
      </c>
      <c r="I204">
        <v>0</v>
      </c>
      <c r="J204">
        <v>0</v>
      </c>
      <c r="K204" t="s">
        <v>30</v>
      </c>
      <c r="L204" t="s">
        <v>31</v>
      </c>
      <c r="M204" t="s">
        <v>25</v>
      </c>
      <c r="O204">
        <v>5500000606</v>
      </c>
      <c r="P204">
        <v>2700</v>
      </c>
      <c r="Q204" s="2">
        <f t="shared" si="3"/>
        <v>18</v>
      </c>
    </row>
    <row r="205" spans="2:17" x14ac:dyDescent="0.2">
      <c r="B205">
        <v>202502</v>
      </c>
      <c r="C205">
        <v>311388</v>
      </c>
      <c r="D205">
        <v>30058339</v>
      </c>
      <c r="E205" s="1">
        <v>44320</v>
      </c>
      <c r="F205" s="1">
        <v>44321</v>
      </c>
      <c r="G205">
        <v>40</v>
      </c>
      <c r="H205" t="s">
        <v>26</v>
      </c>
      <c r="I205">
        <v>0</v>
      </c>
      <c r="J205">
        <v>8</v>
      </c>
      <c r="K205" t="s">
        <v>27</v>
      </c>
      <c r="L205" t="s">
        <v>28</v>
      </c>
      <c r="M205" t="s">
        <v>18</v>
      </c>
      <c r="O205">
        <v>5500000606</v>
      </c>
      <c r="P205">
        <v>2700</v>
      </c>
      <c r="Q205" s="2">
        <f t="shared" si="3"/>
        <v>18</v>
      </c>
    </row>
    <row r="206" spans="2:17" x14ac:dyDescent="0.2">
      <c r="B206">
        <v>202502</v>
      </c>
      <c r="C206">
        <v>311388</v>
      </c>
      <c r="D206">
        <v>30058329</v>
      </c>
      <c r="E206" s="1">
        <v>44321</v>
      </c>
      <c r="F206" s="1">
        <v>44322</v>
      </c>
      <c r="G206">
        <v>38</v>
      </c>
      <c r="H206" t="s">
        <v>29</v>
      </c>
      <c r="I206">
        <v>0</v>
      </c>
      <c r="J206">
        <v>0</v>
      </c>
      <c r="K206" t="s">
        <v>30</v>
      </c>
      <c r="L206" t="s">
        <v>31</v>
      </c>
      <c r="M206" t="s">
        <v>25</v>
      </c>
      <c r="O206">
        <v>5500000606</v>
      </c>
      <c r="P206">
        <v>2700</v>
      </c>
      <c r="Q206" s="2">
        <f t="shared" si="3"/>
        <v>18</v>
      </c>
    </row>
    <row r="207" spans="2:17" x14ac:dyDescent="0.2">
      <c r="B207">
        <v>202502</v>
      </c>
      <c r="C207">
        <v>311388</v>
      </c>
      <c r="D207">
        <v>30058327</v>
      </c>
      <c r="E207" s="1">
        <v>44321</v>
      </c>
      <c r="F207" s="1">
        <v>44322</v>
      </c>
      <c r="G207">
        <v>18</v>
      </c>
      <c r="H207" t="s">
        <v>32</v>
      </c>
      <c r="I207">
        <v>0</v>
      </c>
      <c r="J207">
        <v>0</v>
      </c>
      <c r="K207" t="s">
        <v>33</v>
      </c>
      <c r="L207" t="s">
        <v>34</v>
      </c>
      <c r="M207" t="s">
        <v>25</v>
      </c>
      <c r="O207">
        <v>5500000606</v>
      </c>
      <c r="P207">
        <v>2700</v>
      </c>
      <c r="Q207" s="2">
        <f t="shared" si="3"/>
        <v>18</v>
      </c>
    </row>
    <row r="208" spans="2:17" x14ac:dyDescent="0.2">
      <c r="B208">
        <v>202502</v>
      </c>
      <c r="C208">
        <v>311388</v>
      </c>
      <c r="D208">
        <v>30058328</v>
      </c>
      <c r="E208" s="1">
        <v>44321</v>
      </c>
      <c r="F208" s="1">
        <v>44322</v>
      </c>
      <c r="G208">
        <v>176</v>
      </c>
      <c r="H208" t="s">
        <v>22</v>
      </c>
      <c r="I208">
        <v>0</v>
      </c>
      <c r="J208">
        <v>20</v>
      </c>
      <c r="K208" t="s">
        <v>23</v>
      </c>
      <c r="L208" t="s">
        <v>24</v>
      </c>
      <c r="M208" t="s">
        <v>25</v>
      </c>
      <c r="O208">
        <v>5500000606</v>
      </c>
      <c r="P208">
        <v>2700</v>
      </c>
      <c r="Q208" s="2">
        <f t="shared" si="3"/>
        <v>18</v>
      </c>
    </row>
    <row r="209" spans="2:17" x14ac:dyDescent="0.2">
      <c r="B209">
        <v>202502</v>
      </c>
      <c r="C209">
        <v>311388</v>
      </c>
      <c r="D209">
        <v>30058339</v>
      </c>
      <c r="E209" s="1">
        <v>44321</v>
      </c>
      <c r="F209" s="1">
        <v>44322</v>
      </c>
      <c r="G209">
        <v>40</v>
      </c>
      <c r="H209" t="s">
        <v>26</v>
      </c>
      <c r="I209">
        <v>0</v>
      </c>
      <c r="J209">
        <v>8</v>
      </c>
      <c r="K209" t="s">
        <v>27</v>
      </c>
      <c r="L209" t="s">
        <v>28</v>
      </c>
      <c r="M209" t="s">
        <v>18</v>
      </c>
      <c r="O209">
        <v>5500000606</v>
      </c>
      <c r="P209">
        <v>2700</v>
      </c>
      <c r="Q209" s="2">
        <f t="shared" si="3"/>
        <v>18</v>
      </c>
    </row>
    <row r="210" spans="2:17" x14ac:dyDescent="0.2">
      <c r="B210">
        <v>202502</v>
      </c>
      <c r="C210">
        <v>311388</v>
      </c>
      <c r="D210">
        <v>30050364</v>
      </c>
      <c r="E210" s="1">
        <v>44321</v>
      </c>
      <c r="F210" s="1">
        <v>44322</v>
      </c>
      <c r="G210">
        <v>448</v>
      </c>
      <c r="H210" t="s">
        <v>35</v>
      </c>
      <c r="I210">
        <v>0</v>
      </c>
      <c r="J210">
        <v>0</v>
      </c>
      <c r="K210" t="s">
        <v>36</v>
      </c>
      <c r="L210" t="s">
        <v>37</v>
      </c>
      <c r="M210" t="s">
        <v>18</v>
      </c>
      <c r="O210">
        <v>5500000606</v>
      </c>
      <c r="P210">
        <v>2700</v>
      </c>
      <c r="Q210" s="2">
        <f t="shared" si="3"/>
        <v>18</v>
      </c>
    </row>
    <row r="211" spans="2:17" x14ac:dyDescent="0.2">
      <c r="B211">
        <v>202502</v>
      </c>
      <c r="C211">
        <v>311388</v>
      </c>
      <c r="D211">
        <v>30058341</v>
      </c>
      <c r="E211" s="1">
        <v>44321</v>
      </c>
      <c r="F211" s="1">
        <v>44322</v>
      </c>
      <c r="G211">
        <v>160</v>
      </c>
      <c r="H211" t="s">
        <v>19</v>
      </c>
      <c r="I211">
        <v>0</v>
      </c>
      <c r="J211">
        <v>85</v>
      </c>
      <c r="K211" t="s">
        <v>20</v>
      </c>
      <c r="L211" t="s">
        <v>21</v>
      </c>
      <c r="M211" t="s">
        <v>18</v>
      </c>
      <c r="O211">
        <v>5500000606</v>
      </c>
      <c r="P211">
        <v>2700</v>
      </c>
      <c r="Q211" s="2">
        <f t="shared" si="3"/>
        <v>18</v>
      </c>
    </row>
    <row r="212" spans="2:17" x14ac:dyDescent="0.2">
      <c r="B212">
        <v>202502</v>
      </c>
      <c r="C212">
        <v>311388</v>
      </c>
      <c r="D212">
        <v>30058340</v>
      </c>
      <c r="E212" s="1">
        <v>44321</v>
      </c>
      <c r="F212" s="1">
        <v>44322</v>
      </c>
      <c r="G212">
        <v>20</v>
      </c>
      <c r="H212" t="s">
        <v>15</v>
      </c>
      <c r="I212">
        <v>0</v>
      </c>
      <c r="J212">
        <v>48</v>
      </c>
      <c r="K212" t="s">
        <v>16</v>
      </c>
      <c r="L212" t="s">
        <v>17</v>
      </c>
      <c r="M212" t="s">
        <v>18</v>
      </c>
      <c r="O212">
        <v>5500000606</v>
      </c>
      <c r="P212">
        <v>2700</v>
      </c>
      <c r="Q212" s="2">
        <f t="shared" si="3"/>
        <v>18</v>
      </c>
    </row>
    <row r="213" spans="2:17" x14ac:dyDescent="0.2">
      <c r="B213">
        <v>202502</v>
      </c>
      <c r="C213">
        <v>311388</v>
      </c>
      <c r="D213">
        <v>30058328</v>
      </c>
      <c r="E213" s="1">
        <v>44322</v>
      </c>
      <c r="F213" s="1">
        <v>44323</v>
      </c>
      <c r="G213">
        <v>200</v>
      </c>
      <c r="H213" t="s">
        <v>22</v>
      </c>
      <c r="I213">
        <v>0</v>
      </c>
      <c r="J213">
        <v>20</v>
      </c>
      <c r="K213" t="s">
        <v>23</v>
      </c>
      <c r="L213" t="s">
        <v>24</v>
      </c>
      <c r="M213" t="s">
        <v>25</v>
      </c>
      <c r="O213">
        <v>5500000606</v>
      </c>
      <c r="P213">
        <v>2700</v>
      </c>
      <c r="Q213" s="2">
        <f t="shared" si="3"/>
        <v>18</v>
      </c>
    </row>
    <row r="214" spans="2:17" x14ac:dyDescent="0.2">
      <c r="B214">
        <v>202502</v>
      </c>
      <c r="C214">
        <v>311388</v>
      </c>
      <c r="D214">
        <v>30058327</v>
      </c>
      <c r="E214" s="1">
        <v>44322</v>
      </c>
      <c r="F214" s="1">
        <v>44323</v>
      </c>
      <c r="G214">
        <v>12</v>
      </c>
      <c r="H214" t="s">
        <v>32</v>
      </c>
      <c r="I214">
        <v>0</v>
      </c>
      <c r="J214">
        <v>0</v>
      </c>
      <c r="K214" t="s">
        <v>33</v>
      </c>
      <c r="L214" t="s">
        <v>34</v>
      </c>
      <c r="M214" t="s">
        <v>25</v>
      </c>
      <c r="O214">
        <v>5500000606</v>
      </c>
      <c r="P214">
        <v>2700</v>
      </c>
      <c r="Q214" s="2">
        <f t="shared" si="3"/>
        <v>18</v>
      </c>
    </row>
    <row r="215" spans="2:17" x14ac:dyDescent="0.2">
      <c r="B215">
        <v>202502</v>
      </c>
      <c r="C215">
        <v>311388</v>
      </c>
      <c r="D215">
        <v>30050364</v>
      </c>
      <c r="E215" s="1">
        <v>44322</v>
      </c>
      <c r="F215" s="1">
        <v>44323</v>
      </c>
      <c r="G215">
        <v>224</v>
      </c>
      <c r="H215" t="s">
        <v>35</v>
      </c>
      <c r="I215">
        <v>0</v>
      </c>
      <c r="J215">
        <v>0</v>
      </c>
      <c r="K215" t="s">
        <v>36</v>
      </c>
      <c r="L215" t="s">
        <v>37</v>
      </c>
      <c r="M215" t="s">
        <v>18</v>
      </c>
      <c r="O215">
        <v>5500000606</v>
      </c>
      <c r="P215">
        <v>2700</v>
      </c>
      <c r="Q215" s="2">
        <f t="shared" si="3"/>
        <v>18</v>
      </c>
    </row>
    <row r="216" spans="2:17" x14ac:dyDescent="0.2">
      <c r="B216">
        <v>202502</v>
      </c>
      <c r="C216">
        <v>311388</v>
      </c>
      <c r="D216">
        <v>30058340</v>
      </c>
      <c r="E216" s="1">
        <v>44322</v>
      </c>
      <c r="F216" s="1">
        <v>44323</v>
      </c>
      <c r="G216">
        <v>20</v>
      </c>
      <c r="H216" t="s">
        <v>15</v>
      </c>
      <c r="I216">
        <v>0</v>
      </c>
      <c r="J216">
        <v>48</v>
      </c>
      <c r="K216" t="s">
        <v>16</v>
      </c>
      <c r="L216" t="s">
        <v>17</v>
      </c>
      <c r="M216" t="s">
        <v>18</v>
      </c>
      <c r="O216">
        <v>5500000606</v>
      </c>
      <c r="P216">
        <v>2700</v>
      </c>
      <c r="Q216" s="2">
        <f t="shared" si="3"/>
        <v>18</v>
      </c>
    </row>
    <row r="217" spans="2:17" x14ac:dyDescent="0.2">
      <c r="B217">
        <v>202502</v>
      </c>
      <c r="C217">
        <v>311388</v>
      </c>
      <c r="D217">
        <v>30058341</v>
      </c>
      <c r="E217" s="1">
        <v>44322</v>
      </c>
      <c r="F217" s="1">
        <v>44323</v>
      </c>
      <c r="G217">
        <v>200</v>
      </c>
      <c r="H217" t="s">
        <v>19</v>
      </c>
      <c r="I217">
        <v>0</v>
      </c>
      <c r="J217">
        <v>85</v>
      </c>
      <c r="K217" t="s">
        <v>20</v>
      </c>
      <c r="L217" t="s">
        <v>21</v>
      </c>
      <c r="M217" t="s">
        <v>18</v>
      </c>
      <c r="O217">
        <v>5500000606</v>
      </c>
      <c r="P217">
        <v>2700</v>
      </c>
      <c r="Q217" s="2">
        <f t="shared" si="3"/>
        <v>18</v>
      </c>
    </row>
    <row r="218" spans="2:17" x14ac:dyDescent="0.2">
      <c r="B218">
        <v>202502</v>
      </c>
      <c r="C218">
        <v>311388</v>
      </c>
      <c r="D218">
        <v>30058339</v>
      </c>
      <c r="E218" s="1">
        <v>44322</v>
      </c>
      <c r="F218" s="1">
        <v>44323</v>
      </c>
      <c r="G218">
        <v>20</v>
      </c>
      <c r="H218" t="s">
        <v>26</v>
      </c>
      <c r="I218">
        <v>0</v>
      </c>
      <c r="J218">
        <v>8</v>
      </c>
      <c r="K218" t="s">
        <v>27</v>
      </c>
      <c r="L218" t="s">
        <v>28</v>
      </c>
      <c r="M218" t="s">
        <v>18</v>
      </c>
      <c r="O218">
        <v>5500000606</v>
      </c>
      <c r="P218">
        <v>2700</v>
      </c>
      <c r="Q218" s="2">
        <f t="shared" si="3"/>
        <v>18</v>
      </c>
    </row>
    <row r="219" spans="2:17" x14ac:dyDescent="0.2">
      <c r="B219">
        <v>202502</v>
      </c>
      <c r="C219">
        <v>311388</v>
      </c>
      <c r="D219">
        <v>30058329</v>
      </c>
      <c r="E219" s="1">
        <v>44322</v>
      </c>
      <c r="F219" s="1">
        <v>44323</v>
      </c>
      <c r="G219">
        <v>24</v>
      </c>
      <c r="H219" t="s">
        <v>29</v>
      </c>
      <c r="I219">
        <v>0</v>
      </c>
      <c r="J219">
        <v>0</v>
      </c>
      <c r="K219" t="s">
        <v>30</v>
      </c>
      <c r="L219" t="s">
        <v>31</v>
      </c>
      <c r="M219" t="s">
        <v>25</v>
      </c>
      <c r="O219">
        <v>5500000606</v>
      </c>
      <c r="P219">
        <v>2700</v>
      </c>
      <c r="Q219" s="2">
        <f t="shared" si="3"/>
        <v>18</v>
      </c>
    </row>
    <row r="220" spans="2:17" x14ac:dyDescent="0.2">
      <c r="B220">
        <v>202502</v>
      </c>
      <c r="C220">
        <v>311388</v>
      </c>
      <c r="D220">
        <v>30058340</v>
      </c>
      <c r="E220" s="1">
        <v>44326</v>
      </c>
      <c r="F220" s="1">
        <v>44327</v>
      </c>
      <c r="G220">
        <v>20</v>
      </c>
      <c r="H220" t="s">
        <v>15</v>
      </c>
      <c r="I220">
        <v>0</v>
      </c>
      <c r="J220">
        <v>48</v>
      </c>
      <c r="K220" t="s">
        <v>16</v>
      </c>
      <c r="L220" t="s">
        <v>17</v>
      </c>
      <c r="M220" t="s">
        <v>18</v>
      </c>
      <c r="O220">
        <v>5500000606</v>
      </c>
      <c r="P220">
        <v>2700</v>
      </c>
      <c r="Q220" s="2">
        <f t="shared" si="3"/>
        <v>19</v>
      </c>
    </row>
    <row r="221" spans="2:17" x14ac:dyDescent="0.2">
      <c r="B221">
        <v>202502</v>
      </c>
      <c r="C221">
        <v>311388</v>
      </c>
      <c r="D221">
        <v>30058341</v>
      </c>
      <c r="E221" s="1">
        <v>44326</v>
      </c>
      <c r="F221" s="1">
        <v>44327</v>
      </c>
      <c r="G221">
        <v>140</v>
      </c>
      <c r="H221" t="s">
        <v>19</v>
      </c>
      <c r="I221">
        <v>0</v>
      </c>
      <c r="J221">
        <v>85</v>
      </c>
      <c r="K221" t="s">
        <v>20</v>
      </c>
      <c r="L221" t="s">
        <v>21</v>
      </c>
      <c r="M221" t="s">
        <v>18</v>
      </c>
      <c r="O221">
        <v>5500000606</v>
      </c>
      <c r="P221">
        <v>2700</v>
      </c>
      <c r="Q221" s="2">
        <f t="shared" si="3"/>
        <v>19</v>
      </c>
    </row>
    <row r="222" spans="2:17" x14ac:dyDescent="0.2">
      <c r="B222">
        <v>202502</v>
      </c>
      <c r="C222">
        <v>311388</v>
      </c>
      <c r="D222">
        <v>30058339</v>
      </c>
      <c r="E222" s="1">
        <v>44326</v>
      </c>
      <c r="F222" s="1">
        <v>44327</v>
      </c>
      <c r="G222">
        <v>20</v>
      </c>
      <c r="H222" t="s">
        <v>26</v>
      </c>
      <c r="I222">
        <v>0</v>
      </c>
      <c r="J222">
        <v>8</v>
      </c>
      <c r="K222" t="s">
        <v>27</v>
      </c>
      <c r="L222" t="s">
        <v>28</v>
      </c>
      <c r="M222" t="s">
        <v>18</v>
      </c>
      <c r="O222">
        <v>5500000606</v>
      </c>
      <c r="P222">
        <v>2700</v>
      </c>
      <c r="Q222" s="2">
        <f t="shared" si="3"/>
        <v>19</v>
      </c>
    </row>
    <row r="223" spans="2:17" x14ac:dyDescent="0.2">
      <c r="B223">
        <v>202502</v>
      </c>
      <c r="C223">
        <v>311388</v>
      </c>
      <c r="D223">
        <v>30050364</v>
      </c>
      <c r="E223" s="1">
        <v>44326</v>
      </c>
      <c r="F223" s="1">
        <v>44327</v>
      </c>
      <c r="G223">
        <v>448</v>
      </c>
      <c r="H223" t="s">
        <v>35</v>
      </c>
      <c r="I223">
        <v>0</v>
      </c>
      <c r="J223">
        <v>0</v>
      </c>
      <c r="K223" t="s">
        <v>36</v>
      </c>
      <c r="L223" t="s">
        <v>37</v>
      </c>
      <c r="M223" t="s">
        <v>18</v>
      </c>
      <c r="O223">
        <v>5500000606</v>
      </c>
      <c r="P223">
        <v>2700</v>
      </c>
      <c r="Q223" s="2">
        <f t="shared" si="3"/>
        <v>19</v>
      </c>
    </row>
    <row r="224" spans="2:17" x14ac:dyDescent="0.2">
      <c r="B224">
        <v>202502</v>
      </c>
      <c r="C224">
        <v>311388</v>
      </c>
      <c r="D224">
        <v>30058329</v>
      </c>
      <c r="E224" s="1">
        <v>44326</v>
      </c>
      <c r="F224" s="1">
        <v>44327</v>
      </c>
      <c r="G224">
        <v>24</v>
      </c>
      <c r="H224" t="s">
        <v>29</v>
      </c>
      <c r="I224">
        <v>0</v>
      </c>
      <c r="J224">
        <v>0</v>
      </c>
      <c r="K224" t="s">
        <v>30</v>
      </c>
      <c r="L224" t="s">
        <v>31</v>
      </c>
      <c r="M224" t="s">
        <v>25</v>
      </c>
      <c r="O224">
        <v>5500000606</v>
      </c>
      <c r="P224">
        <v>2700</v>
      </c>
      <c r="Q224" s="2">
        <f t="shared" si="3"/>
        <v>19</v>
      </c>
    </row>
    <row r="225" spans="2:17" x14ac:dyDescent="0.2">
      <c r="B225">
        <v>202502</v>
      </c>
      <c r="C225">
        <v>311388</v>
      </c>
      <c r="D225">
        <v>30058327</v>
      </c>
      <c r="E225" s="1">
        <v>44326</v>
      </c>
      <c r="F225" s="1">
        <v>44327</v>
      </c>
      <c r="G225">
        <v>14</v>
      </c>
      <c r="H225" t="s">
        <v>32</v>
      </c>
      <c r="I225">
        <v>0</v>
      </c>
      <c r="J225">
        <v>0</v>
      </c>
      <c r="K225" t="s">
        <v>33</v>
      </c>
      <c r="L225" t="s">
        <v>34</v>
      </c>
      <c r="M225" t="s">
        <v>25</v>
      </c>
      <c r="O225">
        <v>5500000606</v>
      </c>
      <c r="P225">
        <v>2700</v>
      </c>
      <c r="Q225" s="2">
        <f t="shared" si="3"/>
        <v>19</v>
      </c>
    </row>
    <row r="226" spans="2:17" x14ac:dyDescent="0.2">
      <c r="B226">
        <v>202502</v>
      </c>
      <c r="C226">
        <v>311388</v>
      </c>
      <c r="D226">
        <v>30058328</v>
      </c>
      <c r="E226" s="1">
        <v>44326</v>
      </c>
      <c r="F226" s="1">
        <v>44327</v>
      </c>
      <c r="G226">
        <v>126</v>
      </c>
      <c r="H226" t="s">
        <v>22</v>
      </c>
      <c r="I226">
        <v>0</v>
      </c>
      <c r="J226">
        <v>20</v>
      </c>
      <c r="K226" t="s">
        <v>23</v>
      </c>
      <c r="L226" t="s">
        <v>24</v>
      </c>
      <c r="M226" t="s">
        <v>25</v>
      </c>
      <c r="O226">
        <v>5500000606</v>
      </c>
      <c r="P226">
        <v>2700</v>
      </c>
      <c r="Q226" s="2">
        <f t="shared" si="3"/>
        <v>19</v>
      </c>
    </row>
    <row r="227" spans="2:17" x14ac:dyDescent="0.2">
      <c r="B227">
        <v>202502</v>
      </c>
      <c r="C227">
        <v>311388</v>
      </c>
      <c r="D227">
        <v>30050364</v>
      </c>
      <c r="E227" s="1">
        <v>44327</v>
      </c>
      <c r="F227" s="1">
        <v>44328</v>
      </c>
      <c r="G227">
        <v>224</v>
      </c>
      <c r="H227" t="s">
        <v>35</v>
      </c>
      <c r="I227">
        <v>0</v>
      </c>
      <c r="J227">
        <v>0</v>
      </c>
      <c r="K227" t="s">
        <v>36</v>
      </c>
      <c r="L227" t="s">
        <v>37</v>
      </c>
      <c r="M227" t="s">
        <v>18</v>
      </c>
      <c r="O227">
        <v>5500000606</v>
      </c>
      <c r="P227">
        <v>2700</v>
      </c>
      <c r="Q227" s="2">
        <f t="shared" si="3"/>
        <v>19</v>
      </c>
    </row>
    <row r="228" spans="2:17" x14ac:dyDescent="0.2">
      <c r="B228">
        <v>202502</v>
      </c>
      <c r="C228">
        <v>311388</v>
      </c>
      <c r="D228">
        <v>30058328</v>
      </c>
      <c r="E228" s="1">
        <v>44327</v>
      </c>
      <c r="F228" s="1">
        <v>44328</v>
      </c>
      <c r="G228">
        <v>132</v>
      </c>
      <c r="H228" t="s">
        <v>22</v>
      </c>
      <c r="I228">
        <v>0</v>
      </c>
      <c r="J228">
        <v>20</v>
      </c>
      <c r="K228" t="s">
        <v>23</v>
      </c>
      <c r="L228" t="s">
        <v>24</v>
      </c>
      <c r="M228" t="s">
        <v>25</v>
      </c>
      <c r="O228">
        <v>5500000606</v>
      </c>
      <c r="P228">
        <v>2700</v>
      </c>
      <c r="Q228" s="2">
        <f t="shared" si="3"/>
        <v>19</v>
      </c>
    </row>
    <row r="229" spans="2:17" x14ac:dyDescent="0.2">
      <c r="B229">
        <v>202502</v>
      </c>
      <c r="C229">
        <v>311388</v>
      </c>
      <c r="D229">
        <v>30058327</v>
      </c>
      <c r="E229" s="1">
        <v>44327</v>
      </c>
      <c r="F229" s="1">
        <v>44328</v>
      </c>
      <c r="G229">
        <v>16</v>
      </c>
      <c r="H229" t="s">
        <v>32</v>
      </c>
      <c r="I229">
        <v>0</v>
      </c>
      <c r="J229">
        <v>0</v>
      </c>
      <c r="K229" t="s">
        <v>33</v>
      </c>
      <c r="L229" t="s">
        <v>34</v>
      </c>
      <c r="M229" t="s">
        <v>25</v>
      </c>
      <c r="O229">
        <v>5500000606</v>
      </c>
      <c r="P229">
        <v>2700</v>
      </c>
      <c r="Q229" s="2">
        <f t="shared" si="3"/>
        <v>19</v>
      </c>
    </row>
    <row r="230" spans="2:17" x14ac:dyDescent="0.2">
      <c r="B230">
        <v>202502</v>
      </c>
      <c r="C230">
        <v>311388</v>
      </c>
      <c r="D230">
        <v>30058339</v>
      </c>
      <c r="E230" s="1">
        <v>44327</v>
      </c>
      <c r="F230" s="1">
        <v>44328</v>
      </c>
      <c r="G230">
        <v>20</v>
      </c>
      <c r="H230" t="s">
        <v>26</v>
      </c>
      <c r="I230">
        <v>0</v>
      </c>
      <c r="J230">
        <v>8</v>
      </c>
      <c r="K230" t="s">
        <v>27</v>
      </c>
      <c r="L230" t="s">
        <v>28</v>
      </c>
      <c r="M230" t="s">
        <v>18</v>
      </c>
      <c r="O230">
        <v>5500000606</v>
      </c>
      <c r="P230">
        <v>2700</v>
      </c>
      <c r="Q230" s="2">
        <f t="shared" si="3"/>
        <v>19</v>
      </c>
    </row>
    <row r="231" spans="2:17" x14ac:dyDescent="0.2">
      <c r="B231">
        <v>202502</v>
      </c>
      <c r="C231">
        <v>311388</v>
      </c>
      <c r="D231">
        <v>30058341</v>
      </c>
      <c r="E231" s="1">
        <v>44327</v>
      </c>
      <c r="F231" s="1">
        <v>44328</v>
      </c>
      <c r="G231">
        <v>120</v>
      </c>
      <c r="H231" t="s">
        <v>19</v>
      </c>
      <c r="I231">
        <v>0</v>
      </c>
      <c r="J231">
        <v>85</v>
      </c>
      <c r="K231" t="s">
        <v>20</v>
      </c>
      <c r="L231" t="s">
        <v>21</v>
      </c>
      <c r="M231" t="s">
        <v>18</v>
      </c>
      <c r="O231">
        <v>5500000606</v>
      </c>
      <c r="P231">
        <v>2700</v>
      </c>
      <c r="Q231" s="2">
        <f t="shared" si="3"/>
        <v>19</v>
      </c>
    </row>
    <row r="232" spans="2:17" x14ac:dyDescent="0.2">
      <c r="B232">
        <v>202502</v>
      </c>
      <c r="C232">
        <v>311388</v>
      </c>
      <c r="D232">
        <v>30058329</v>
      </c>
      <c r="E232" s="1">
        <v>44327</v>
      </c>
      <c r="F232" s="1">
        <v>44328</v>
      </c>
      <c r="G232">
        <v>22</v>
      </c>
      <c r="H232" t="s">
        <v>29</v>
      </c>
      <c r="I232">
        <v>0</v>
      </c>
      <c r="J232">
        <v>0</v>
      </c>
      <c r="K232" t="s">
        <v>30</v>
      </c>
      <c r="L232" t="s">
        <v>31</v>
      </c>
      <c r="M232" t="s">
        <v>25</v>
      </c>
      <c r="O232">
        <v>5500000606</v>
      </c>
      <c r="P232">
        <v>2700</v>
      </c>
      <c r="Q232" s="2">
        <f t="shared" si="3"/>
        <v>19</v>
      </c>
    </row>
    <row r="233" spans="2:17" x14ac:dyDescent="0.2">
      <c r="B233">
        <v>202502</v>
      </c>
      <c r="C233">
        <v>311388</v>
      </c>
      <c r="D233">
        <v>30058339</v>
      </c>
      <c r="E233" s="1">
        <v>44328</v>
      </c>
      <c r="F233" s="1">
        <v>44329</v>
      </c>
      <c r="G233">
        <v>20</v>
      </c>
      <c r="H233" t="s">
        <v>26</v>
      </c>
      <c r="I233">
        <v>0</v>
      </c>
      <c r="J233">
        <v>8</v>
      </c>
      <c r="K233" t="s">
        <v>27</v>
      </c>
      <c r="L233" t="s">
        <v>28</v>
      </c>
      <c r="M233" t="s">
        <v>18</v>
      </c>
      <c r="O233">
        <v>5500000606</v>
      </c>
      <c r="P233">
        <v>2700</v>
      </c>
      <c r="Q233" s="2">
        <f t="shared" si="3"/>
        <v>19</v>
      </c>
    </row>
    <row r="234" spans="2:17" x14ac:dyDescent="0.2">
      <c r="B234">
        <v>202502</v>
      </c>
      <c r="C234">
        <v>311388</v>
      </c>
      <c r="D234">
        <v>30058341</v>
      </c>
      <c r="E234" s="1">
        <v>44328</v>
      </c>
      <c r="F234" s="1">
        <v>44329</v>
      </c>
      <c r="G234">
        <v>120</v>
      </c>
      <c r="H234" t="s">
        <v>19</v>
      </c>
      <c r="I234">
        <v>0</v>
      </c>
      <c r="J234">
        <v>85</v>
      </c>
      <c r="K234" t="s">
        <v>20</v>
      </c>
      <c r="L234" t="s">
        <v>21</v>
      </c>
      <c r="M234" t="s">
        <v>18</v>
      </c>
      <c r="O234">
        <v>5500000606</v>
      </c>
      <c r="P234">
        <v>2700</v>
      </c>
      <c r="Q234" s="2">
        <f t="shared" si="3"/>
        <v>19</v>
      </c>
    </row>
    <row r="235" spans="2:17" x14ac:dyDescent="0.2">
      <c r="B235">
        <v>202502</v>
      </c>
      <c r="C235">
        <v>311388</v>
      </c>
      <c r="D235">
        <v>30058327</v>
      </c>
      <c r="E235" s="1">
        <v>44328</v>
      </c>
      <c r="F235" s="1">
        <v>44329</v>
      </c>
      <c r="G235">
        <v>14</v>
      </c>
      <c r="H235" t="s">
        <v>32</v>
      </c>
      <c r="I235">
        <v>0</v>
      </c>
      <c r="J235">
        <v>0</v>
      </c>
      <c r="K235" t="s">
        <v>33</v>
      </c>
      <c r="L235" t="s">
        <v>34</v>
      </c>
      <c r="M235" t="s">
        <v>25</v>
      </c>
      <c r="O235">
        <v>5500000606</v>
      </c>
      <c r="P235">
        <v>2700</v>
      </c>
      <c r="Q235" s="2">
        <f t="shared" si="3"/>
        <v>19</v>
      </c>
    </row>
    <row r="236" spans="2:17" x14ac:dyDescent="0.2">
      <c r="B236">
        <v>202502</v>
      </c>
      <c r="C236">
        <v>311388</v>
      </c>
      <c r="D236">
        <v>30058329</v>
      </c>
      <c r="E236" s="1">
        <v>44328</v>
      </c>
      <c r="F236" s="1">
        <v>44329</v>
      </c>
      <c r="G236">
        <v>8</v>
      </c>
      <c r="H236" t="s">
        <v>29</v>
      </c>
      <c r="I236">
        <v>0</v>
      </c>
      <c r="J236">
        <v>0</v>
      </c>
      <c r="K236" t="s">
        <v>30</v>
      </c>
      <c r="L236" t="s">
        <v>31</v>
      </c>
      <c r="M236" t="s">
        <v>25</v>
      </c>
      <c r="O236">
        <v>5500000606</v>
      </c>
      <c r="P236">
        <v>2700</v>
      </c>
      <c r="Q236" s="2">
        <f t="shared" si="3"/>
        <v>19</v>
      </c>
    </row>
    <row r="237" spans="2:17" x14ac:dyDescent="0.2">
      <c r="B237">
        <v>202502</v>
      </c>
      <c r="C237">
        <v>311388</v>
      </c>
      <c r="D237">
        <v>30058340</v>
      </c>
      <c r="E237" s="1">
        <v>44328</v>
      </c>
      <c r="F237" s="1">
        <v>44329</v>
      </c>
      <c r="G237">
        <v>20</v>
      </c>
      <c r="H237" t="s">
        <v>15</v>
      </c>
      <c r="I237">
        <v>0</v>
      </c>
      <c r="J237">
        <v>48</v>
      </c>
      <c r="K237" t="s">
        <v>16</v>
      </c>
      <c r="L237" t="s">
        <v>17</v>
      </c>
      <c r="M237" t="s">
        <v>18</v>
      </c>
      <c r="O237">
        <v>5500000606</v>
      </c>
      <c r="P237">
        <v>2700</v>
      </c>
      <c r="Q237" s="2">
        <f t="shared" si="3"/>
        <v>19</v>
      </c>
    </row>
    <row r="238" spans="2:17" x14ac:dyDescent="0.2">
      <c r="B238">
        <v>202502</v>
      </c>
      <c r="C238">
        <v>311388</v>
      </c>
      <c r="D238">
        <v>30058328</v>
      </c>
      <c r="E238" s="1">
        <v>44328</v>
      </c>
      <c r="F238" s="1">
        <v>44329</v>
      </c>
      <c r="G238">
        <v>122</v>
      </c>
      <c r="H238" t="s">
        <v>22</v>
      </c>
      <c r="I238">
        <v>0</v>
      </c>
      <c r="J238">
        <v>20</v>
      </c>
      <c r="K238" t="s">
        <v>23</v>
      </c>
      <c r="L238" t="s">
        <v>24</v>
      </c>
      <c r="M238" t="s">
        <v>25</v>
      </c>
      <c r="O238">
        <v>5500000606</v>
      </c>
      <c r="P238">
        <v>2700</v>
      </c>
      <c r="Q238" s="2">
        <f t="shared" si="3"/>
        <v>19</v>
      </c>
    </row>
    <row r="239" spans="2:17" x14ac:dyDescent="0.2">
      <c r="B239">
        <v>202502</v>
      </c>
      <c r="C239">
        <v>311388</v>
      </c>
      <c r="D239">
        <v>30050364</v>
      </c>
      <c r="E239" s="1">
        <v>44328</v>
      </c>
      <c r="F239" s="1">
        <v>44329</v>
      </c>
      <c r="G239">
        <v>448</v>
      </c>
      <c r="H239" t="s">
        <v>35</v>
      </c>
      <c r="I239">
        <v>0</v>
      </c>
      <c r="J239">
        <v>0</v>
      </c>
      <c r="K239" t="s">
        <v>36</v>
      </c>
      <c r="L239" t="s">
        <v>37</v>
      </c>
      <c r="M239" t="s">
        <v>18</v>
      </c>
      <c r="O239">
        <v>5500000606</v>
      </c>
      <c r="P239">
        <v>2700</v>
      </c>
      <c r="Q239" s="2">
        <f t="shared" si="3"/>
        <v>19</v>
      </c>
    </row>
    <row r="240" spans="2:17" x14ac:dyDescent="0.2">
      <c r="B240">
        <v>202502</v>
      </c>
      <c r="C240">
        <v>311388</v>
      </c>
      <c r="D240">
        <v>30058327</v>
      </c>
      <c r="E240" s="1">
        <v>44329</v>
      </c>
      <c r="F240" s="1">
        <v>44330</v>
      </c>
      <c r="G240">
        <v>28</v>
      </c>
      <c r="H240" t="s">
        <v>32</v>
      </c>
      <c r="I240">
        <v>0</v>
      </c>
      <c r="J240">
        <v>0</v>
      </c>
      <c r="K240" t="s">
        <v>33</v>
      </c>
      <c r="L240" t="s">
        <v>34</v>
      </c>
      <c r="M240" t="s">
        <v>25</v>
      </c>
      <c r="O240">
        <v>5500000606</v>
      </c>
      <c r="P240">
        <v>2700</v>
      </c>
      <c r="Q240" s="2">
        <f t="shared" si="3"/>
        <v>19</v>
      </c>
    </row>
    <row r="241" spans="2:17" x14ac:dyDescent="0.2">
      <c r="B241">
        <v>202502</v>
      </c>
      <c r="C241">
        <v>311388</v>
      </c>
      <c r="D241">
        <v>30058341</v>
      </c>
      <c r="E241" s="1">
        <v>44329</v>
      </c>
      <c r="F241" s="1">
        <v>44330</v>
      </c>
      <c r="G241">
        <v>140</v>
      </c>
      <c r="H241" t="s">
        <v>19</v>
      </c>
      <c r="I241">
        <v>0</v>
      </c>
      <c r="J241">
        <v>85</v>
      </c>
      <c r="K241" t="s">
        <v>20</v>
      </c>
      <c r="L241" t="s">
        <v>21</v>
      </c>
      <c r="M241" t="s">
        <v>18</v>
      </c>
      <c r="O241">
        <v>5500000606</v>
      </c>
      <c r="P241">
        <v>2700</v>
      </c>
      <c r="Q241" s="2">
        <f t="shared" si="3"/>
        <v>19</v>
      </c>
    </row>
    <row r="242" spans="2:17" x14ac:dyDescent="0.2">
      <c r="B242">
        <v>202502</v>
      </c>
      <c r="C242">
        <v>311388</v>
      </c>
      <c r="D242">
        <v>30050364</v>
      </c>
      <c r="E242" s="1">
        <v>44329</v>
      </c>
      <c r="F242" s="1">
        <v>44330</v>
      </c>
      <c r="G242">
        <v>224</v>
      </c>
      <c r="H242" t="s">
        <v>35</v>
      </c>
      <c r="I242">
        <v>0</v>
      </c>
      <c r="J242">
        <v>0</v>
      </c>
      <c r="K242" t="s">
        <v>36</v>
      </c>
      <c r="L242" t="s">
        <v>37</v>
      </c>
      <c r="M242" t="s">
        <v>18</v>
      </c>
      <c r="O242">
        <v>5500000606</v>
      </c>
      <c r="P242">
        <v>2700</v>
      </c>
      <c r="Q242" s="2">
        <f t="shared" si="3"/>
        <v>19</v>
      </c>
    </row>
    <row r="243" spans="2:17" x14ac:dyDescent="0.2">
      <c r="B243">
        <v>202502</v>
      </c>
      <c r="C243">
        <v>311388</v>
      </c>
      <c r="D243">
        <v>30058328</v>
      </c>
      <c r="E243" s="1">
        <v>44329</v>
      </c>
      <c r="F243" s="1">
        <v>44330</v>
      </c>
      <c r="G243">
        <v>134</v>
      </c>
      <c r="H243" t="s">
        <v>22</v>
      </c>
      <c r="I243">
        <v>0</v>
      </c>
      <c r="J243">
        <v>20</v>
      </c>
      <c r="K243" t="s">
        <v>23</v>
      </c>
      <c r="L243" t="s">
        <v>24</v>
      </c>
      <c r="M243" t="s">
        <v>25</v>
      </c>
      <c r="O243">
        <v>5500000606</v>
      </c>
      <c r="P243">
        <v>2700</v>
      </c>
      <c r="Q243" s="2">
        <f t="shared" si="3"/>
        <v>19</v>
      </c>
    </row>
    <row r="244" spans="2:17" x14ac:dyDescent="0.2">
      <c r="B244">
        <v>202502</v>
      </c>
      <c r="C244">
        <v>311388</v>
      </c>
      <c r="D244">
        <v>30058329</v>
      </c>
      <c r="E244" s="1">
        <v>44329</v>
      </c>
      <c r="F244" s="1">
        <v>44330</v>
      </c>
      <c r="G244">
        <v>28</v>
      </c>
      <c r="H244" t="s">
        <v>29</v>
      </c>
      <c r="I244">
        <v>0</v>
      </c>
      <c r="J244">
        <v>0</v>
      </c>
      <c r="K244" t="s">
        <v>30</v>
      </c>
      <c r="L244" t="s">
        <v>31</v>
      </c>
      <c r="M244" t="s">
        <v>25</v>
      </c>
      <c r="O244">
        <v>5500000606</v>
      </c>
      <c r="P244">
        <v>2700</v>
      </c>
      <c r="Q244" s="2">
        <f t="shared" si="3"/>
        <v>19</v>
      </c>
    </row>
    <row r="245" spans="2:17" x14ac:dyDescent="0.2">
      <c r="B245">
        <v>202502</v>
      </c>
      <c r="C245">
        <v>311388</v>
      </c>
      <c r="D245">
        <v>30058340</v>
      </c>
      <c r="E245" s="1">
        <v>44329</v>
      </c>
      <c r="F245" s="1">
        <v>44330</v>
      </c>
      <c r="G245">
        <v>40</v>
      </c>
      <c r="H245" t="s">
        <v>15</v>
      </c>
      <c r="I245">
        <v>0</v>
      </c>
      <c r="J245">
        <v>48</v>
      </c>
      <c r="K245" t="s">
        <v>16</v>
      </c>
      <c r="L245" t="s">
        <v>17</v>
      </c>
      <c r="M245" t="s">
        <v>18</v>
      </c>
      <c r="O245">
        <v>5500000606</v>
      </c>
      <c r="P245">
        <v>2700</v>
      </c>
      <c r="Q245" s="2">
        <f t="shared" si="3"/>
        <v>19</v>
      </c>
    </row>
    <row r="246" spans="2:17" x14ac:dyDescent="0.2">
      <c r="B246">
        <v>202502</v>
      </c>
      <c r="C246">
        <v>311388</v>
      </c>
      <c r="D246">
        <v>30058339</v>
      </c>
      <c r="E246" s="1">
        <v>44329</v>
      </c>
      <c r="F246" s="1">
        <v>44330</v>
      </c>
      <c r="G246">
        <v>20</v>
      </c>
      <c r="H246" t="s">
        <v>26</v>
      </c>
      <c r="I246">
        <v>0</v>
      </c>
      <c r="J246">
        <v>8</v>
      </c>
      <c r="K246" t="s">
        <v>27</v>
      </c>
      <c r="L246" t="s">
        <v>28</v>
      </c>
      <c r="M246" t="s">
        <v>18</v>
      </c>
      <c r="O246">
        <v>5500000606</v>
      </c>
      <c r="P246">
        <v>2700</v>
      </c>
      <c r="Q246" s="2">
        <f t="shared" si="3"/>
        <v>19</v>
      </c>
    </row>
    <row r="247" spans="2:17" x14ac:dyDescent="0.2">
      <c r="B247">
        <v>202502</v>
      </c>
      <c r="C247">
        <v>311388</v>
      </c>
      <c r="D247">
        <v>30058341</v>
      </c>
      <c r="E247" s="1">
        <v>44330</v>
      </c>
      <c r="F247" s="1">
        <v>44333</v>
      </c>
      <c r="G247">
        <v>160</v>
      </c>
      <c r="H247" t="s">
        <v>19</v>
      </c>
      <c r="I247">
        <v>0</v>
      </c>
      <c r="J247">
        <v>85</v>
      </c>
      <c r="K247" t="s">
        <v>20</v>
      </c>
      <c r="L247" t="s">
        <v>21</v>
      </c>
      <c r="M247" t="s">
        <v>18</v>
      </c>
      <c r="O247">
        <v>5500000606</v>
      </c>
      <c r="P247">
        <v>2700</v>
      </c>
      <c r="Q247" s="2">
        <f t="shared" si="3"/>
        <v>20</v>
      </c>
    </row>
    <row r="248" spans="2:17" x14ac:dyDescent="0.2">
      <c r="B248">
        <v>202502</v>
      </c>
      <c r="C248">
        <v>311388</v>
      </c>
      <c r="D248">
        <v>30058329</v>
      </c>
      <c r="E248" s="1">
        <v>44330</v>
      </c>
      <c r="F248" s="1">
        <v>44333</v>
      </c>
      <c r="G248">
        <v>30</v>
      </c>
      <c r="H248" t="s">
        <v>29</v>
      </c>
      <c r="I248">
        <v>0</v>
      </c>
      <c r="J248">
        <v>0</v>
      </c>
      <c r="K248" t="s">
        <v>30</v>
      </c>
      <c r="L248" t="s">
        <v>31</v>
      </c>
      <c r="M248" t="s">
        <v>25</v>
      </c>
      <c r="O248">
        <v>5500000606</v>
      </c>
      <c r="P248">
        <v>2700</v>
      </c>
      <c r="Q248" s="2">
        <f t="shared" si="3"/>
        <v>20</v>
      </c>
    </row>
    <row r="249" spans="2:17" x14ac:dyDescent="0.2">
      <c r="B249">
        <v>202502</v>
      </c>
      <c r="C249">
        <v>311388</v>
      </c>
      <c r="D249">
        <v>30050364</v>
      </c>
      <c r="E249" s="1">
        <v>44330</v>
      </c>
      <c r="F249" s="1">
        <v>44333</v>
      </c>
      <c r="G249">
        <v>448</v>
      </c>
      <c r="H249" t="s">
        <v>35</v>
      </c>
      <c r="I249">
        <v>0</v>
      </c>
      <c r="J249">
        <v>0</v>
      </c>
      <c r="K249" t="s">
        <v>36</v>
      </c>
      <c r="L249" t="s">
        <v>37</v>
      </c>
      <c r="M249" t="s">
        <v>18</v>
      </c>
      <c r="O249">
        <v>5500000606</v>
      </c>
      <c r="P249">
        <v>2700</v>
      </c>
      <c r="Q249" s="2">
        <f t="shared" si="3"/>
        <v>20</v>
      </c>
    </row>
    <row r="250" spans="2:17" x14ac:dyDescent="0.2">
      <c r="B250">
        <v>202502</v>
      </c>
      <c r="C250">
        <v>311388</v>
      </c>
      <c r="D250">
        <v>30058339</v>
      </c>
      <c r="E250" s="1">
        <v>44330</v>
      </c>
      <c r="F250" s="1">
        <v>44333</v>
      </c>
      <c r="G250">
        <v>40</v>
      </c>
      <c r="H250" t="s">
        <v>26</v>
      </c>
      <c r="I250">
        <v>0</v>
      </c>
      <c r="J250">
        <v>8</v>
      </c>
      <c r="K250" t="s">
        <v>27</v>
      </c>
      <c r="L250" t="s">
        <v>28</v>
      </c>
      <c r="M250" t="s">
        <v>18</v>
      </c>
      <c r="O250">
        <v>5500000606</v>
      </c>
      <c r="P250">
        <v>2700</v>
      </c>
      <c r="Q250" s="2">
        <f t="shared" si="3"/>
        <v>20</v>
      </c>
    </row>
    <row r="251" spans="2:17" x14ac:dyDescent="0.2">
      <c r="B251">
        <v>202502</v>
      </c>
      <c r="C251">
        <v>311388</v>
      </c>
      <c r="D251">
        <v>30058328</v>
      </c>
      <c r="E251" s="1">
        <v>44330</v>
      </c>
      <c r="F251" s="1">
        <v>44333</v>
      </c>
      <c r="G251">
        <v>150</v>
      </c>
      <c r="H251" t="s">
        <v>22</v>
      </c>
      <c r="I251">
        <v>0</v>
      </c>
      <c r="J251">
        <v>20</v>
      </c>
      <c r="K251" t="s">
        <v>23</v>
      </c>
      <c r="L251" t="s">
        <v>24</v>
      </c>
      <c r="M251" t="s">
        <v>25</v>
      </c>
      <c r="O251">
        <v>5500000606</v>
      </c>
      <c r="P251">
        <v>2700</v>
      </c>
      <c r="Q251" s="2">
        <f t="shared" si="3"/>
        <v>20</v>
      </c>
    </row>
    <row r="252" spans="2:17" x14ac:dyDescent="0.2">
      <c r="B252">
        <v>202502</v>
      </c>
      <c r="C252">
        <v>311388</v>
      </c>
      <c r="D252">
        <v>30058327</v>
      </c>
      <c r="E252" s="1">
        <v>44330</v>
      </c>
      <c r="F252" s="1">
        <v>44333</v>
      </c>
      <c r="G252">
        <v>18</v>
      </c>
      <c r="H252" t="s">
        <v>32</v>
      </c>
      <c r="I252">
        <v>0</v>
      </c>
      <c r="J252">
        <v>0</v>
      </c>
      <c r="K252" t="s">
        <v>33</v>
      </c>
      <c r="L252" t="s">
        <v>34</v>
      </c>
      <c r="M252" t="s">
        <v>25</v>
      </c>
      <c r="O252">
        <v>5500000606</v>
      </c>
      <c r="P252">
        <v>2700</v>
      </c>
      <c r="Q252" s="2">
        <f t="shared" si="3"/>
        <v>20</v>
      </c>
    </row>
    <row r="253" spans="2:17" x14ac:dyDescent="0.2">
      <c r="B253">
        <v>202502</v>
      </c>
      <c r="C253">
        <v>311388</v>
      </c>
      <c r="D253">
        <v>30058339</v>
      </c>
      <c r="E253" s="1">
        <v>44333</v>
      </c>
      <c r="F253" s="1">
        <v>44334</v>
      </c>
      <c r="G253">
        <v>20</v>
      </c>
      <c r="H253" t="s">
        <v>26</v>
      </c>
      <c r="I253">
        <v>0</v>
      </c>
      <c r="J253">
        <v>8</v>
      </c>
      <c r="K253" t="s">
        <v>27</v>
      </c>
      <c r="L253" t="s">
        <v>28</v>
      </c>
      <c r="M253" t="s">
        <v>18</v>
      </c>
      <c r="O253">
        <v>5500000606</v>
      </c>
      <c r="P253">
        <v>2700</v>
      </c>
      <c r="Q253" s="2">
        <f t="shared" si="3"/>
        <v>20</v>
      </c>
    </row>
    <row r="254" spans="2:17" x14ac:dyDescent="0.2">
      <c r="B254">
        <v>202502</v>
      </c>
      <c r="C254">
        <v>311388</v>
      </c>
      <c r="D254">
        <v>30058340</v>
      </c>
      <c r="E254" s="1">
        <v>44333</v>
      </c>
      <c r="F254" s="1">
        <v>44334</v>
      </c>
      <c r="G254">
        <v>40</v>
      </c>
      <c r="H254" t="s">
        <v>15</v>
      </c>
      <c r="I254">
        <v>0</v>
      </c>
      <c r="J254">
        <v>48</v>
      </c>
      <c r="K254" t="s">
        <v>16</v>
      </c>
      <c r="L254" t="s">
        <v>17</v>
      </c>
      <c r="M254" t="s">
        <v>18</v>
      </c>
      <c r="O254">
        <v>5500000606</v>
      </c>
      <c r="P254">
        <v>2700</v>
      </c>
      <c r="Q254" s="2">
        <f t="shared" si="3"/>
        <v>20</v>
      </c>
    </row>
    <row r="255" spans="2:17" x14ac:dyDescent="0.2">
      <c r="B255">
        <v>202502</v>
      </c>
      <c r="C255">
        <v>311388</v>
      </c>
      <c r="D255">
        <v>30058329</v>
      </c>
      <c r="E255" s="1">
        <v>44333</v>
      </c>
      <c r="F255" s="1">
        <v>44334</v>
      </c>
      <c r="G255">
        <v>28</v>
      </c>
      <c r="H255" t="s">
        <v>29</v>
      </c>
      <c r="I255">
        <v>0</v>
      </c>
      <c r="J255">
        <v>0</v>
      </c>
      <c r="K255" t="s">
        <v>30</v>
      </c>
      <c r="L255" t="s">
        <v>31</v>
      </c>
      <c r="M255" t="s">
        <v>25</v>
      </c>
      <c r="O255">
        <v>5500000606</v>
      </c>
      <c r="P255">
        <v>2700</v>
      </c>
      <c r="Q255" s="2">
        <f t="shared" si="3"/>
        <v>20</v>
      </c>
    </row>
    <row r="256" spans="2:17" x14ac:dyDescent="0.2">
      <c r="B256">
        <v>202502</v>
      </c>
      <c r="C256">
        <v>311388</v>
      </c>
      <c r="D256">
        <v>30058328</v>
      </c>
      <c r="E256" s="1">
        <v>44333</v>
      </c>
      <c r="F256" s="1">
        <v>44334</v>
      </c>
      <c r="G256">
        <v>128</v>
      </c>
      <c r="H256" t="s">
        <v>22</v>
      </c>
      <c r="I256">
        <v>0</v>
      </c>
      <c r="J256">
        <v>20</v>
      </c>
      <c r="K256" t="s">
        <v>23</v>
      </c>
      <c r="L256" t="s">
        <v>24</v>
      </c>
      <c r="M256" t="s">
        <v>25</v>
      </c>
      <c r="O256">
        <v>5500000606</v>
      </c>
      <c r="P256">
        <v>2700</v>
      </c>
      <c r="Q256" s="2">
        <f t="shared" si="3"/>
        <v>20</v>
      </c>
    </row>
    <row r="257" spans="2:17" x14ac:dyDescent="0.2">
      <c r="B257">
        <v>202502</v>
      </c>
      <c r="C257">
        <v>311388</v>
      </c>
      <c r="D257">
        <v>30050364</v>
      </c>
      <c r="E257" s="1">
        <v>44333</v>
      </c>
      <c r="F257" s="1">
        <v>44334</v>
      </c>
      <c r="G257">
        <v>448</v>
      </c>
      <c r="H257" t="s">
        <v>35</v>
      </c>
      <c r="I257">
        <v>0</v>
      </c>
      <c r="J257">
        <v>0</v>
      </c>
      <c r="K257" t="s">
        <v>36</v>
      </c>
      <c r="L257" t="s">
        <v>37</v>
      </c>
      <c r="M257" t="s">
        <v>18</v>
      </c>
      <c r="O257">
        <v>5500000606</v>
      </c>
      <c r="P257">
        <v>2700</v>
      </c>
      <c r="Q257" s="2">
        <f t="shared" si="3"/>
        <v>20</v>
      </c>
    </row>
    <row r="258" spans="2:17" x14ac:dyDescent="0.2">
      <c r="B258">
        <v>202502</v>
      </c>
      <c r="C258">
        <v>311388</v>
      </c>
      <c r="D258">
        <v>30058327</v>
      </c>
      <c r="E258" s="1">
        <v>44333</v>
      </c>
      <c r="F258" s="1">
        <v>44334</v>
      </c>
      <c r="G258">
        <v>22</v>
      </c>
      <c r="H258" t="s">
        <v>32</v>
      </c>
      <c r="I258">
        <v>0</v>
      </c>
      <c r="J258">
        <v>0</v>
      </c>
      <c r="K258" t="s">
        <v>33</v>
      </c>
      <c r="L258" t="s">
        <v>34</v>
      </c>
      <c r="M258" t="s">
        <v>25</v>
      </c>
      <c r="O258">
        <v>5500000606</v>
      </c>
      <c r="P258">
        <v>2700</v>
      </c>
      <c r="Q258" s="2">
        <f t="shared" si="3"/>
        <v>20</v>
      </c>
    </row>
    <row r="259" spans="2:17" x14ac:dyDescent="0.2">
      <c r="B259">
        <v>202502</v>
      </c>
      <c r="C259">
        <v>311388</v>
      </c>
      <c r="D259">
        <v>30058341</v>
      </c>
      <c r="E259" s="1">
        <v>44333</v>
      </c>
      <c r="F259" s="1">
        <v>44334</v>
      </c>
      <c r="G259">
        <v>120</v>
      </c>
      <c r="H259" t="s">
        <v>19</v>
      </c>
      <c r="I259">
        <v>0</v>
      </c>
      <c r="J259">
        <v>85</v>
      </c>
      <c r="K259" t="s">
        <v>20</v>
      </c>
      <c r="L259" t="s">
        <v>21</v>
      </c>
      <c r="M259" t="s">
        <v>18</v>
      </c>
      <c r="O259">
        <v>5500000606</v>
      </c>
      <c r="P259">
        <v>2700</v>
      </c>
      <c r="Q259" s="2">
        <f t="shared" ref="Q259" si="4">WEEKNUM(F259)-1</f>
        <v>20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15.3.Valmet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Skerikova, Martina</dc:creator>
  <cp:lastModifiedBy>Skerikova, Martina</cp:lastModifiedBy>
  <dcterms:created xsi:type="dcterms:W3CDTF">2021-03-15T06:13:26Z</dcterms:created>
  <dcterms:modified xsi:type="dcterms:W3CDTF">2021-03-15T06:13:26Z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86a4950-ac5d-4b86-8508-2b811d43a04c_Enabled">
    <vt:lpwstr>true</vt:lpwstr>
  </property>
  <property fmtid="{D5CDD505-2E9C-101B-9397-08002B2CF9AE}" pid="3" name="MSIP_Label_886a4950-ac5d-4b86-8508-2b811d43a04c_SetDate">
    <vt:lpwstr>2021-03-15T05:56:54Z</vt:lpwstr>
  </property>
  <property fmtid="{D5CDD505-2E9C-101B-9397-08002B2CF9AE}" pid="4" name="MSIP_Label_886a4950-ac5d-4b86-8508-2b811d43a04c_Method">
    <vt:lpwstr>Standard</vt:lpwstr>
  </property>
  <property fmtid="{D5CDD505-2E9C-101B-9397-08002B2CF9AE}" pid="5" name="MSIP_Label_886a4950-ac5d-4b86-8508-2b811d43a04c_Name">
    <vt:lpwstr>Non-Business</vt:lpwstr>
  </property>
  <property fmtid="{D5CDD505-2E9C-101B-9397-08002B2CF9AE}" pid="6" name="MSIP_Label_886a4950-ac5d-4b86-8508-2b811d43a04c_SiteId">
    <vt:lpwstr>8ef752bc-46e6-461f-9327-b7be5ad1d28d</vt:lpwstr>
  </property>
  <property fmtid="{D5CDD505-2E9C-101B-9397-08002B2CF9AE}" pid="7" name="MSIP_Label_886a4950-ac5d-4b86-8508-2b811d43a04c_ActionId">
    <vt:lpwstr>7e021cf1-1e0e-45e5-8314-892231e3de94</vt:lpwstr>
  </property>
  <property fmtid="{D5CDD505-2E9C-101B-9397-08002B2CF9AE}" pid="8" name="MSIP_Label_886a4950-ac5d-4b86-8508-2b811d43a04c_ContentBits">
    <vt:lpwstr>0</vt:lpwstr>
  </property>
</Properties>
</file>